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Цели" sheetId="1" state="visible" r:id="rId1"/>
    <sheet xmlns:r="http://schemas.openxmlformats.org/officeDocument/2006/relationships" name="Реестр" sheetId="2" state="visible" r:id="rId2"/>
    <sheet xmlns:r="http://schemas.openxmlformats.org/officeDocument/2006/relationships" name="Итоги" sheetId="3" state="visible" r:id="rId3"/>
    <sheet xmlns:r="http://schemas.openxmlformats.org/officeDocument/2006/relationships" name="Доступность" sheetId="4" state="visible" r:id="rId4"/>
  </sheets>
  <definedNames>
    <definedName name="_xlnm._FilterDatabase" localSheetId="1" hidden="1">'Реестр'!$A$1:$J$501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HH:MM"/>
    <numFmt numFmtId="165" formatCode="0.0"/>
    <numFmt numFmtId="166" formatCode="DD.MM.YYYY"/>
    <numFmt numFmtId="167" formatCode="DD.MM.YYYY HH:MM"/>
    <numFmt numFmtId="168" formatCode="0.000%"/>
    <numFmt numFmtId="169" formatCode="0.0%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>
        <color rgb="00B7C4D1"/>
      </left>
      <right style="thin">
        <color rgb="00B7C4D1"/>
      </right>
      <top style="thin">
        <color rgb="00B7C4D1"/>
      </top>
      <bottom style="thin">
        <color rgb="00B7C4D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9" fontId="0" fillId="0" borderId="1" pivotButton="0" quotePrefix="0" xfId="0"/>
    <xf numFmtId="0" fontId="3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1" pivotButton="0" quotePrefix="0" xfId="0"/>
    <xf numFmtId="9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6" customWidth="1" min="3" max="3"/>
    <col width="18" customWidth="1" min="4" max="4"/>
  </cols>
  <sheetData>
    <row r="1">
      <c r="A1" s="1" t="inlineStr">
        <is>
          <t>Целевые показатели SLA (в рабочих часах)</t>
        </is>
      </c>
    </row>
    <row r="3">
      <c r="A3" s="2" t="inlineStr">
        <is>
          <t>Класс</t>
        </is>
      </c>
      <c r="B3" s="2" t="inlineStr">
        <is>
          <t>Время реакции, раб. ч</t>
        </is>
      </c>
      <c r="C3" s="2" t="inlineStr">
        <is>
          <t>Время восстановления, раб. ч</t>
        </is>
      </c>
      <c r="D3" s="2" t="inlineStr">
        <is>
          <t>Доля в срок, цель</t>
        </is>
      </c>
    </row>
    <row r="4">
      <c r="A4" s="3" t="inlineStr">
        <is>
          <t>Критический</t>
        </is>
      </c>
      <c r="B4" s="3" t="n">
        <v>0.5</v>
      </c>
      <c r="C4" s="3" t="n">
        <v>4</v>
      </c>
      <c r="D4" s="4" t="n">
        <v>0.95</v>
      </c>
    </row>
    <row r="5">
      <c r="A5" s="3" t="inlineStr">
        <is>
          <t>Высокий</t>
        </is>
      </c>
      <c r="B5" s="3" t="n">
        <v>2</v>
      </c>
      <c r="C5" s="3" t="n">
        <v>8</v>
      </c>
      <c r="D5" s="4" t="n">
        <v>0.9</v>
      </c>
    </row>
    <row r="6">
      <c r="A6" s="3" t="inlineStr">
        <is>
          <t>Обычный</t>
        </is>
      </c>
      <c r="B6" s="3" t="n">
        <v>8</v>
      </c>
      <c r="C6" s="3" t="n">
        <v>27</v>
      </c>
      <c r="D6" s="4" t="n">
        <v>0.9</v>
      </c>
    </row>
    <row r="8">
      <c r="A8" s="5" t="inlineStr">
        <is>
          <t>Рабочее окно</t>
        </is>
      </c>
      <c r="D8" s="5" t="inlineStr">
        <is>
          <t>Праздники (даты)</t>
        </is>
      </c>
    </row>
    <row r="9">
      <c r="A9" t="inlineStr">
        <is>
          <t>Начало рабочего дня</t>
        </is>
      </c>
      <c r="B9" s="6" t="n">
        <v>0.375</v>
      </c>
      <c r="D9" s="7" t="n"/>
    </row>
    <row r="10">
      <c r="A10" t="inlineStr">
        <is>
          <t>Конец рабочего дня</t>
        </is>
      </c>
      <c r="B10" s="6" t="n">
        <v>0.75</v>
      </c>
      <c r="D10" s="7" t="n"/>
    </row>
    <row r="11">
      <c r="A11" t="inlineStr">
        <is>
          <t>Выходные</t>
        </is>
      </c>
      <c r="B11" t="inlineStr">
        <is>
          <t>суббота и воскресенье</t>
        </is>
      </c>
      <c r="D11" s="7" t="n"/>
    </row>
    <row r="12">
      <c r="A12" t="inlineStr">
        <is>
          <t>Часов в рабочем дне</t>
        </is>
      </c>
      <c r="B12" s="8">
        <f>(B10-B9)*24</f>
        <v/>
      </c>
      <c r="D12" s="7" t="n"/>
    </row>
    <row r="13">
      <c r="D13" s="7" t="n"/>
    </row>
    <row r="14" ht="30" customHeight="1">
      <c r="A14" s="9" t="inlineStr">
        <is>
          <t>Сроки считаются в рабочих часах: только будни, только внутри рабочего окна, без праздников из списка. Пример: зарегистрировано в пятницу в 17:00, первый ответ в понедельник в 10:00, окно 9:00–18:00 — реакция 2 рабочих часа. Значения целей — ориентиры из образца SLA (30 минут / 4 часа, 2 / 8 часов, 8 часов / 3 рабочих дня = 27 часов при дне 9 часов); замените их своими: фактическая медиана за три месяца плюс запас.</t>
        </is>
      </c>
    </row>
    <row r="15"/>
    <row r="16"/>
    <row r="17"/>
    <row r="18"/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</sheetData>
  <mergeCells count="1">
    <mergeCell ref="A14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18" customWidth="1" min="3" max="3"/>
    <col width="18" customWidth="1" min="4" max="4"/>
    <col width="18" customWidth="1" min="5" max="5"/>
    <col width="16" customWidth="1" min="6" max="6"/>
    <col width="14" customWidth="1" min="7" max="7"/>
    <col width="18" customWidth="1" min="8" max="8"/>
    <col width="14" customWidth="1" min="9" max="9"/>
    <col width="18" customWidth="1" min="10" max="10"/>
  </cols>
  <sheetData>
    <row r="1" ht="32" customHeight="1">
      <c r="A1" s="2" t="inlineStr">
        <is>
          <t>№</t>
        </is>
      </c>
      <c r="B1" s="2" t="inlineStr">
        <is>
          <t>Класс</t>
        </is>
      </c>
      <c r="C1" s="2" t="inlineStr">
        <is>
          <t>Зарегистрировано</t>
        </is>
      </c>
      <c r="D1" s="2" t="inlineStr">
        <is>
          <t>Первый ответ</t>
        </is>
      </c>
      <c r="E1" s="2" t="inlineStr">
        <is>
          <t>Восстановлено</t>
        </is>
      </c>
      <c r="F1" s="2" t="inlineStr">
        <is>
          <t>Ожидание клиента, раб. ч</t>
        </is>
      </c>
      <c r="G1" s="2" t="inlineStr">
        <is>
          <t>Реакция, раб. ч</t>
        </is>
      </c>
      <c r="H1" s="2" t="inlineStr">
        <is>
          <t>Восстановление, раб. ч</t>
        </is>
      </c>
      <c r="I1" s="2" t="inlineStr">
        <is>
          <t>Реакция в срок?</t>
        </is>
      </c>
      <c r="J1" s="2" t="inlineStr">
        <is>
          <t>Восстановление в срок?</t>
        </is>
      </c>
    </row>
    <row r="2">
      <c r="A2" s="3">
        <f>IF(C2="","",ROW()-1)</f>
        <v/>
      </c>
      <c r="B2" s="3" t="n"/>
      <c r="C2" s="10" t="n"/>
      <c r="D2" s="10" t="n"/>
      <c r="E2" s="10" t="n"/>
      <c r="F2" s="3" t="n"/>
      <c r="G2" s="3">
        <f>IF(OR(C2="",D2=""),"",ROUND(MAX(0,MAX(0,((NETWORKDAYS.INTL(C2,D2,1,Цели!$D$9:$D$38)-1)*(Цели!$B$10-Цели!$B$9)+IF(NETWORKDAYS.INTL(D2,D2,1,Цели!$D$9:$D$38),MEDIAN(MOD(D2,1),Цели!$B$10,Цели!$B$9),Цели!$B$10)-MEDIAN(NETWORKDAYS.INTL(C2,C2,1,Цели!$D$9:$D$38)*MOD(C2,1),Цели!$B$10,Цели!$B$9))*24)-N(F2)),2))</f>
        <v/>
      </c>
      <c r="H2" s="3">
        <f>IF(OR(C2="",E2=""),"",ROUND(MAX(0,MAX(0,((NETWORKDAYS.INTL(C2,E2,1,Цели!$D$9:$D$38)-1)*(Цели!$B$10-Цели!$B$9)+IF(NETWORKDAYS.INTL(E2,E2,1,Цели!$D$9:$D$38),MEDIAN(MOD(E2,1),Цели!$B$10,Цели!$B$9),Цели!$B$10)-MEDIAN(NETWORKDAYS.INTL(C2,C2,1,Цели!$D$9:$D$38)*MOD(C2,1),Цели!$B$10,Цели!$B$9))*24)-N(F2)),2))</f>
        <v/>
      </c>
      <c r="I2" s="3">
        <f>IF(G2="","",IF(G2&lt;=VLOOKUP(B2,Цели!$A$4:$C$6,2,FALSE),"Да","Нет"))</f>
        <v/>
      </c>
      <c r="J2" s="3">
        <f>IF(H2="","",IF(H2&lt;=VLOOKUP(B2,Цели!$A$4:$C$6,3,FALSE),"Да","Нет"))</f>
        <v/>
      </c>
    </row>
    <row r="3">
      <c r="A3" s="3">
        <f>IF(C3="","",ROW()-1)</f>
        <v/>
      </c>
      <c r="B3" s="3" t="n"/>
      <c r="C3" s="10" t="n"/>
      <c r="D3" s="10" t="n"/>
      <c r="E3" s="10" t="n"/>
      <c r="F3" s="3" t="n"/>
      <c r="G3" s="3">
        <f>IF(OR(C3="",D3=""),"",ROUND(MAX(0,MAX(0,((NETWORKDAYS.INTL(C3,D3,1,Цели!$D$9:$D$38)-1)*(Цели!$B$10-Цели!$B$9)+IF(NETWORKDAYS.INTL(D3,D3,1,Цели!$D$9:$D$38),MEDIAN(MOD(D3,1),Цели!$B$10,Цели!$B$9),Цели!$B$10)-MEDIAN(NETWORKDAYS.INTL(C3,C3,1,Цели!$D$9:$D$38)*MOD(C3,1),Цели!$B$10,Цели!$B$9))*24)-N(F3)),2))</f>
        <v/>
      </c>
      <c r="H3" s="3">
        <f>IF(OR(C3="",E3=""),"",ROUND(MAX(0,MAX(0,((NETWORKDAYS.INTL(C3,E3,1,Цели!$D$9:$D$38)-1)*(Цели!$B$10-Цели!$B$9)+IF(NETWORKDAYS.INTL(E3,E3,1,Цели!$D$9:$D$38),MEDIAN(MOD(E3,1),Цели!$B$10,Цели!$B$9),Цели!$B$10)-MEDIAN(NETWORKDAYS.INTL(C3,C3,1,Цели!$D$9:$D$38)*MOD(C3,1),Цели!$B$10,Цели!$B$9))*24)-N(F3)),2))</f>
        <v/>
      </c>
      <c r="I3" s="3">
        <f>IF(G3="","",IF(G3&lt;=VLOOKUP(B3,Цели!$A$4:$C$6,2,FALSE),"Да","Нет"))</f>
        <v/>
      </c>
      <c r="J3" s="3">
        <f>IF(H3="","",IF(H3&lt;=VLOOKUP(B3,Цели!$A$4:$C$6,3,FALSE),"Да","Нет"))</f>
        <v/>
      </c>
    </row>
    <row r="4">
      <c r="A4" s="3">
        <f>IF(C4="","",ROW()-1)</f>
        <v/>
      </c>
      <c r="B4" s="3" t="n"/>
      <c r="C4" s="10" t="n"/>
      <c r="D4" s="10" t="n"/>
      <c r="E4" s="10" t="n"/>
      <c r="F4" s="3" t="n"/>
      <c r="G4" s="3">
        <f>IF(OR(C4="",D4=""),"",ROUND(MAX(0,MAX(0,((NETWORKDAYS.INTL(C4,D4,1,Цели!$D$9:$D$38)-1)*(Цели!$B$10-Цели!$B$9)+IF(NETWORKDAYS.INTL(D4,D4,1,Цели!$D$9:$D$38),MEDIAN(MOD(D4,1),Цели!$B$10,Цели!$B$9),Цели!$B$10)-MEDIAN(NETWORKDAYS.INTL(C4,C4,1,Цели!$D$9:$D$38)*MOD(C4,1),Цели!$B$10,Цели!$B$9))*24)-N(F4)),2))</f>
        <v/>
      </c>
      <c r="H4" s="3">
        <f>IF(OR(C4="",E4=""),"",ROUND(MAX(0,MAX(0,((NETWORKDAYS.INTL(C4,E4,1,Цели!$D$9:$D$38)-1)*(Цели!$B$10-Цели!$B$9)+IF(NETWORKDAYS.INTL(E4,E4,1,Цели!$D$9:$D$38),MEDIAN(MOD(E4,1),Цели!$B$10,Цели!$B$9),Цели!$B$10)-MEDIAN(NETWORKDAYS.INTL(C4,C4,1,Цели!$D$9:$D$38)*MOD(C4,1),Цели!$B$10,Цели!$B$9))*24)-N(F4)),2))</f>
        <v/>
      </c>
      <c r="I4" s="3">
        <f>IF(G4="","",IF(G4&lt;=VLOOKUP(B4,Цели!$A$4:$C$6,2,FALSE),"Да","Нет"))</f>
        <v/>
      </c>
      <c r="J4" s="3">
        <f>IF(H4="","",IF(H4&lt;=VLOOKUP(B4,Цели!$A$4:$C$6,3,FALSE),"Да","Нет"))</f>
        <v/>
      </c>
    </row>
    <row r="5">
      <c r="A5" s="3">
        <f>IF(C5="","",ROW()-1)</f>
        <v/>
      </c>
      <c r="B5" s="3" t="n"/>
      <c r="C5" s="10" t="n"/>
      <c r="D5" s="10" t="n"/>
      <c r="E5" s="10" t="n"/>
      <c r="F5" s="3" t="n"/>
      <c r="G5" s="3">
        <f>IF(OR(C5="",D5=""),"",ROUND(MAX(0,MAX(0,((NETWORKDAYS.INTL(C5,D5,1,Цели!$D$9:$D$38)-1)*(Цели!$B$10-Цели!$B$9)+IF(NETWORKDAYS.INTL(D5,D5,1,Цели!$D$9:$D$38),MEDIAN(MOD(D5,1),Цели!$B$10,Цели!$B$9),Цели!$B$10)-MEDIAN(NETWORKDAYS.INTL(C5,C5,1,Цели!$D$9:$D$38)*MOD(C5,1),Цели!$B$10,Цели!$B$9))*24)-N(F5)),2))</f>
        <v/>
      </c>
      <c r="H5" s="3">
        <f>IF(OR(C5="",E5=""),"",ROUND(MAX(0,MAX(0,((NETWORKDAYS.INTL(C5,E5,1,Цели!$D$9:$D$38)-1)*(Цели!$B$10-Цели!$B$9)+IF(NETWORKDAYS.INTL(E5,E5,1,Цели!$D$9:$D$38),MEDIAN(MOD(E5,1),Цели!$B$10,Цели!$B$9),Цели!$B$10)-MEDIAN(NETWORKDAYS.INTL(C5,C5,1,Цели!$D$9:$D$38)*MOD(C5,1),Цели!$B$10,Цели!$B$9))*24)-N(F5)),2))</f>
        <v/>
      </c>
      <c r="I5" s="3">
        <f>IF(G5="","",IF(G5&lt;=VLOOKUP(B5,Цели!$A$4:$C$6,2,FALSE),"Да","Нет"))</f>
        <v/>
      </c>
      <c r="J5" s="3">
        <f>IF(H5="","",IF(H5&lt;=VLOOKUP(B5,Цели!$A$4:$C$6,3,FALSE),"Да","Нет"))</f>
        <v/>
      </c>
    </row>
    <row r="6">
      <c r="A6" s="3">
        <f>IF(C6="","",ROW()-1)</f>
        <v/>
      </c>
      <c r="B6" s="3" t="n"/>
      <c r="C6" s="10" t="n"/>
      <c r="D6" s="10" t="n"/>
      <c r="E6" s="10" t="n"/>
      <c r="F6" s="3" t="n"/>
      <c r="G6" s="3">
        <f>IF(OR(C6="",D6=""),"",ROUND(MAX(0,MAX(0,((NETWORKDAYS.INTL(C6,D6,1,Цели!$D$9:$D$38)-1)*(Цели!$B$10-Цели!$B$9)+IF(NETWORKDAYS.INTL(D6,D6,1,Цели!$D$9:$D$38),MEDIAN(MOD(D6,1),Цели!$B$10,Цели!$B$9),Цели!$B$10)-MEDIAN(NETWORKDAYS.INTL(C6,C6,1,Цели!$D$9:$D$38)*MOD(C6,1),Цели!$B$10,Цели!$B$9))*24)-N(F6)),2))</f>
        <v/>
      </c>
      <c r="H6" s="3">
        <f>IF(OR(C6="",E6=""),"",ROUND(MAX(0,MAX(0,((NETWORKDAYS.INTL(C6,E6,1,Цели!$D$9:$D$38)-1)*(Цели!$B$10-Цели!$B$9)+IF(NETWORKDAYS.INTL(E6,E6,1,Цели!$D$9:$D$38),MEDIAN(MOD(E6,1),Цели!$B$10,Цели!$B$9),Цели!$B$10)-MEDIAN(NETWORKDAYS.INTL(C6,C6,1,Цели!$D$9:$D$38)*MOD(C6,1),Цели!$B$10,Цели!$B$9))*24)-N(F6)),2))</f>
        <v/>
      </c>
      <c r="I6" s="3">
        <f>IF(G6="","",IF(G6&lt;=VLOOKUP(B6,Цели!$A$4:$C$6,2,FALSE),"Да","Нет"))</f>
        <v/>
      </c>
      <c r="J6" s="3">
        <f>IF(H6="","",IF(H6&lt;=VLOOKUP(B6,Цели!$A$4:$C$6,3,FALSE),"Да","Нет"))</f>
        <v/>
      </c>
    </row>
    <row r="7">
      <c r="A7" s="3">
        <f>IF(C7="","",ROW()-1)</f>
        <v/>
      </c>
      <c r="B7" s="3" t="n"/>
      <c r="C7" s="10" t="n"/>
      <c r="D7" s="10" t="n"/>
      <c r="E7" s="10" t="n"/>
      <c r="F7" s="3" t="n"/>
      <c r="G7" s="3">
        <f>IF(OR(C7="",D7=""),"",ROUND(MAX(0,MAX(0,((NETWORKDAYS.INTL(C7,D7,1,Цели!$D$9:$D$38)-1)*(Цели!$B$10-Цели!$B$9)+IF(NETWORKDAYS.INTL(D7,D7,1,Цели!$D$9:$D$38),MEDIAN(MOD(D7,1),Цели!$B$10,Цели!$B$9),Цели!$B$10)-MEDIAN(NETWORKDAYS.INTL(C7,C7,1,Цели!$D$9:$D$38)*MOD(C7,1),Цели!$B$10,Цели!$B$9))*24)-N(F7)),2))</f>
        <v/>
      </c>
      <c r="H7" s="3">
        <f>IF(OR(C7="",E7=""),"",ROUND(MAX(0,MAX(0,((NETWORKDAYS.INTL(C7,E7,1,Цели!$D$9:$D$38)-1)*(Цели!$B$10-Цели!$B$9)+IF(NETWORKDAYS.INTL(E7,E7,1,Цели!$D$9:$D$38),MEDIAN(MOD(E7,1),Цели!$B$10,Цели!$B$9),Цели!$B$10)-MEDIAN(NETWORKDAYS.INTL(C7,C7,1,Цели!$D$9:$D$38)*MOD(C7,1),Цели!$B$10,Цели!$B$9))*24)-N(F7)),2))</f>
        <v/>
      </c>
      <c r="I7" s="3">
        <f>IF(G7="","",IF(G7&lt;=VLOOKUP(B7,Цели!$A$4:$C$6,2,FALSE),"Да","Нет"))</f>
        <v/>
      </c>
      <c r="J7" s="3">
        <f>IF(H7="","",IF(H7&lt;=VLOOKUP(B7,Цели!$A$4:$C$6,3,FALSE),"Да","Нет"))</f>
        <v/>
      </c>
    </row>
    <row r="8">
      <c r="A8" s="3">
        <f>IF(C8="","",ROW()-1)</f>
        <v/>
      </c>
      <c r="B8" s="3" t="n"/>
      <c r="C8" s="10" t="n"/>
      <c r="D8" s="10" t="n"/>
      <c r="E8" s="10" t="n"/>
      <c r="F8" s="3" t="n"/>
      <c r="G8" s="3">
        <f>IF(OR(C8="",D8=""),"",ROUND(MAX(0,MAX(0,((NETWORKDAYS.INTL(C8,D8,1,Цели!$D$9:$D$38)-1)*(Цели!$B$10-Цели!$B$9)+IF(NETWORKDAYS.INTL(D8,D8,1,Цели!$D$9:$D$38),MEDIAN(MOD(D8,1),Цели!$B$10,Цели!$B$9),Цели!$B$10)-MEDIAN(NETWORKDAYS.INTL(C8,C8,1,Цели!$D$9:$D$38)*MOD(C8,1),Цели!$B$10,Цели!$B$9))*24)-N(F8)),2))</f>
        <v/>
      </c>
      <c r="H8" s="3">
        <f>IF(OR(C8="",E8=""),"",ROUND(MAX(0,MAX(0,((NETWORKDAYS.INTL(C8,E8,1,Цели!$D$9:$D$38)-1)*(Цели!$B$10-Цели!$B$9)+IF(NETWORKDAYS.INTL(E8,E8,1,Цели!$D$9:$D$38),MEDIAN(MOD(E8,1),Цели!$B$10,Цели!$B$9),Цели!$B$10)-MEDIAN(NETWORKDAYS.INTL(C8,C8,1,Цели!$D$9:$D$38)*MOD(C8,1),Цели!$B$10,Цели!$B$9))*24)-N(F8)),2))</f>
        <v/>
      </c>
      <c r="I8" s="3">
        <f>IF(G8="","",IF(G8&lt;=VLOOKUP(B8,Цели!$A$4:$C$6,2,FALSE),"Да","Нет"))</f>
        <v/>
      </c>
      <c r="J8" s="3">
        <f>IF(H8="","",IF(H8&lt;=VLOOKUP(B8,Цели!$A$4:$C$6,3,FALSE),"Да","Нет"))</f>
        <v/>
      </c>
    </row>
    <row r="9">
      <c r="A9" s="3">
        <f>IF(C9="","",ROW()-1)</f>
        <v/>
      </c>
      <c r="B9" s="3" t="n"/>
      <c r="C9" s="10" t="n"/>
      <c r="D9" s="10" t="n"/>
      <c r="E9" s="10" t="n"/>
      <c r="F9" s="3" t="n"/>
      <c r="G9" s="3">
        <f>IF(OR(C9="",D9=""),"",ROUND(MAX(0,MAX(0,((NETWORKDAYS.INTL(C9,D9,1,Цели!$D$9:$D$38)-1)*(Цели!$B$10-Цели!$B$9)+IF(NETWORKDAYS.INTL(D9,D9,1,Цели!$D$9:$D$38),MEDIAN(MOD(D9,1),Цели!$B$10,Цели!$B$9),Цели!$B$10)-MEDIAN(NETWORKDAYS.INTL(C9,C9,1,Цели!$D$9:$D$38)*MOD(C9,1),Цели!$B$10,Цели!$B$9))*24)-N(F9)),2))</f>
        <v/>
      </c>
      <c r="H9" s="3">
        <f>IF(OR(C9="",E9=""),"",ROUND(MAX(0,MAX(0,((NETWORKDAYS.INTL(C9,E9,1,Цели!$D$9:$D$38)-1)*(Цели!$B$10-Цели!$B$9)+IF(NETWORKDAYS.INTL(E9,E9,1,Цели!$D$9:$D$38),MEDIAN(MOD(E9,1),Цели!$B$10,Цели!$B$9),Цели!$B$10)-MEDIAN(NETWORKDAYS.INTL(C9,C9,1,Цели!$D$9:$D$38)*MOD(C9,1),Цели!$B$10,Цели!$B$9))*24)-N(F9)),2))</f>
        <v/>
      </c>
      <c r="I9" s="3">
        <f>IF(G9="","",IF(G9&lt;=VLOOKUP(B9,Цели!$A$4:$C$6,2,FALSE),"Да","Нет"))</f>
        <v/>
      </c>
      <c r="J9" s="3">
        <f>IF(H9="","",IF(H9&lt;=VLOOKUP(B9,Цели!$A$4:$C$6,3,FALSE),"Да","Нет"))</f>
        <v/>
      </c>
    </row>
    <row r="10">
      <c r="A10" s="3">
        <f>IF(C10="","",ROW()-1)</f>
        <v/>
      </c>
      <c r="B10" s="3" t="n"/>
      <c r="C10" s="10" t="n"/>
      <c r="D10" s="10" t="n"/>
      <c r="E10" s="10" t="n"/>
      <c r="F10" s="3" t="n"/>
      <c r="G10" s="3">
        <f>IF(OR(C10="",D10=""),"",ROUND(MAX(0,MAX(0,((NETWORKDAYS.INTL(C10,D10,1,Цели!$D$9:$D$38)-1)*(Цели!$B$10-Цели!$B$9)+IF(NETWORKDAYS.INTL(D10,D10,1,Цели!$D$9:$D$38),MEDIAN(MOD(D10,1),Цели!$B$10,Цели!$B$9),Цели!$B$10)-MEDIAN(NETWORKDAYS.INTL(C10,C10,1,Цели!$D$9:$D$38)*MOD(C10,1),Цели!$B$10,Цели!$B$9))*24)-N(F10)),2))</f>
        <v/>
      </c>
      <c r="H10" s="3">
        <f>IF(OR(C10="",E10=""),"",ROUND(MAX(0,MAX(0,((NETWORKDAYS.INTL(C10,E10,1,Цели!$D$9:$D$38)-1)*(Цели!$B$10-Цели!$B$9)+IF(NETWORKDAYS.INTL(E10,E10,1,Цели!$D$9:$D$38),MEDIAN(MOD(E10,1),Цели!$B$10,Цели!$B$9),Цели!$B$10)-MEDIAN(NETWORKDAYS.INTL(C10,C10,1,Цели!$D$9:$D$38)*MOD(C10,1),Цели!$B$10,Цели!$B$9))*24)-N(F10)),2))</f>
        <v/>
      </c>
      <c r="I10" s="3">
        <f>IF(G10="","",IF(G10&lt;=VLOOKUP(B10,Цели!$A$4:$C$6,2,FALSE),"Да","Нет"))</f>
        <v/>
      </c>
      <c r="J10" s="3">
        <f>IF(H10="","",IF(H10&lt;=VLOOKUP(B10,Цели!$A$4:$C$6,3,FALSE),"Да","Нет"))</f>
        <v/>
      </c>
    </row>
    <row r="11">
      <c r="A11" s="3">
        <f>IF(C11="","",ROW()-1)</f>
        <v/>
      </c>
      <c r="B11" s="3" t="n"/>
      <c r="C11" s="10" t="n"/>
      <c r="D11" s="10" t="n"/>
      <c r="E11" s="10" t="n"/>
      <c r="F11" s="3" t="n"/>
      <c r="G11" s="3">
        <f>IF(OR(C11="",D11=""),"",ROUND(MAX(0,MAX(0,((NETWORKDAYS.INTL(C11,D11,1,Цели!$D$9:$D$38)-1)*(Цели!$B$10-Цели!$B$9)+IF(NETWORKDAYS.INTL(D11,D11,1,Цели!$D$9:$D$38),MEDIAN(MOD(D11,1),Цели!$B$10,Цели!$B$9),Цели!$B$10)-MEDIAN(NETWORKDAYS.INTL(C11,C11,1,Цели!$D$9:$D$38)*MOD(C11,1),Цели!$B$10,Цели!$B$9))*24)-N(F11)),2))</f>
        <v/>
      </c>
      <c r="H11" s="3">
        <f>IF(OR(C11="",E11=""),"",ROUND(MAX(0,MAX(0,((NETWORKDAYS.INTL(C11,E11,1,Цели!$D$9:$D$38)-1)*(Цели!$B$10-Цели!$B$9)+IF(NETWORKDAYS.INTL(E11,E11,1,Цели!$D$9:$D$38),MEDIAN(MOD(E11,1),Цели!$B$10,Цели!$B$9),Цели!$B$10)-MEDIAN(NETWORKDAYS.INTL(C11,C11,1,Цели!$D$9:$D$38)*MOD(C11,1),Цели!$B$10,Цели!$B$9))*24)-N(F11)),2))</f>
        <v/>
      </c>
      <c r="I11" s="3">
        <f>IF(G11="","",IF(G11&lt;=VLOOKUP(B11,Цели!$A$4:$C$6,2,FALSE),"Да","Нет"))</f>
        <v/>
      </c>
      <c r="J11" s="3">
        <f>IF(H11="","",IF(H11&lt;=VLOOKUP(B11,Цели!$A$4:$C$6,3,FALSE),"Да","Нет"))</f>
        <v/>
      </c>
    </row>
    <row r="12">
      <c r="A12" s="3">
        <f>IF(C12="","",ROW()-1)</f>
        <v/>
      </c>
      <c r="B12" s="3" t="n"/>
      <c r="C12" s="10" t="n"/>
      <c r="D12" s="10" t="n"/>
      <c r="E12" s="10" t="n"/>
      <c r="F12" s="3" t="n"/>
      <c r="G12" s="3">
        <f>IF(OR(C12="",D12=""),"",ROUND(MAX(0,MAX(0,((NETWORKDAYS.INTL(C12,D12,1,Цели!$D$9:$D$38)-1)*(Цели!$B$10-Цели!$B$9)+IF(NETWORKDAYS.INTL(D12,D12,1,Цели!$D$9:$D$38),MEDIAN(MOD(D12,1),Цели!$B$10,Цели!$B$9),Цели!$B$10)-MEDIAN(NETWORKDAYS.INTL(C12,C12,1,Цели!$D$9:$D$38)*MOD(C12,1),Цели!$B$10,Цели!$B$9))*24)-N(F12)),2))</f>
        <v/>
      </c>
      <c r="H12" s="3">
        <f>IF(OR(C12="",E12=""),"",ROUND(MAX(0,MAX(0,((NETWORKDAYS.INTL(C12,E12,1,Цели!$D$9:$D$38)-1)*(Цели!$B$10-Цели!$B$9)+IF(NETWORKDAYS.INTL(E12,E12,1,Цели!$D$9:$D$38),MEDIAN(MOD(E12,1),Цели!$B$10,Цели!$B$9),Цели!$B$10)-MEDIAN(NETWORKDAYS.INTL(C12,C12,1,Цели!$D$9:$D$38)*MOD(C12,1),Цели!$B$10,Цели!$B$9))*24)-N(F12)),2))</f>
        <v/>
      </c>
      <c r="I12" s="3">
        <f>IF(G12="","",IF(G12&lt;=VLOOKUP(B12,Цели!$A$4:$C$6,2,FALSE),"Да","Нет"))</f>
        <v/>
      </c>
      <c r="J12" s="3">
        <f>IF(H12="","",IF(H12&lt;=VLOOKUP(B12,Цели!$A$4:$C$6,3,FALSE),"Да","Нет"))</f>
        <v/>
      </c>
    </row>
    <row r="13">
      <c r="A13" s="3">
        <f>IF(C13="","",ROW()-1)</f>
        <v/>
      </c>
      <c r="B13" s="3" t="n"/>
      <c r="C13" s="10" t="n"/>
      <c r="D13" s="10" t="n"/>
      <c r="E13" s="10" t="n"/>
      <c r="F13" s="3" t="n"/>
      <c r="G13" s="3">
        <f>IF(OR(C13="",D13=""),"",ROUND(MAX(0,MAX(0,((NETWORKDAYS.INTL(C13,D13,1,Цели!$D$9:$D$38)-1)*(Цели!$B$10-Цели!$B$9)+IF(NETWORKDAYS.INTL(D13,D13,1,Цели!$D$9:$D$38),MEDIAN(MOD(D13,1),Цели!$B$10,Цели!$B$9),Цели!$B$10)-MEDIAN(NETWORKDAYS.INTL(C13,C13,1,Цели!$D$9:$D$38)*MOD(C13,1),Цели!$B$10,Цели!$B$9))*24)-N(F13)),2))</f>
        <v/>
      </c>
      <c r="H13" s="3">
        <f>IF(OR(C13="",E13=""),"",ROUND(MAX(0,MAX(0,((NETWORKDAYS.INTL(C13,E13,1,Цели!$D$9:$D$38)-1)*(Цели!$B$10-Цели!$B$9)+IF(NETWORKDAYS.INTL(E13,E13,1,Цели!$D$9:$D$38),MEDIAN(MOD(E13,1),Цели!$B$10,Цели!$B$9),Цели!$B$10)-MEDIAN(NETWORKDAYS.INTL(C13,C13,1,Цели!$D$9:$D$38)*MOD(C13,1),Цели!$B$10,Цели!$B$9))*24)-N(F13)),2))</f>
        <v/>
      </c>
      <c r="I13" s="3">
        <f>IF(G13="","",IF(G13&lt;=VLOOKUP(B13,Цели!$A$4:$C$6,2,FALSE),"Да","Нет"))</f>
        <v/>
      </c>
      <c r="J13" s="3">
        <f>IF(H13="","",IF(H13&lt;=VLOOKUP(B13,Цели!$A$4:$C$6,3,FALSE),"Да","Нет"))</f>
        <v/>
      </c>
    </row>
    <row r="14">
      <c r="A14" s="3">
        <f>IF(C14="","",ROW()-1)</f>
        <v/>
      </c>
      <c r="B14" s="3" t="n"/>
      <c r="C14" s="10" t="n"/>
      <c r="D14" s="10" t="n"/>
      <c r="E14" s="10" t="n"/>
      <c r="F14" s="3" t="n"/>
      <c r="G14" s="3">
        <f>IF(OR(C14="",D14=""),"",ROUND(MAX(0,MAX(0,((NETWORKDAYS.INTL(C14,D14,1,Цели!$D$9:$D$38)-1)*(Цели!$B$10-Цели!$B$9)+IF(NETWORKDAYS.INTL(D14,D14,1,Цели!$D$9:$D$38),MEDIAN(MOD(D14,1),Цели!$B$10,Цели!$B$9),Цели!$B$10)-MEDIAN(NETWORKDAYS.INTL(C14,C14,1,Цели!$D$9:$D$38)*MOD(C14,1),Цели!$B$10,Цели!$B$9))*24)-N(F14)),2))</f>
        <v/>
      </c>
      <c r="H14" s="3">
        <f>IF(OR(C14="",E14=""),"",ROUND(MAX(0,MAX(0,((NETWORKDAYS.INTL(C14,E14,1,Цели!$D$9:$D$38)-1)*(Цели!$B$10-Цели!$B$9)+IF(NETWORKDAYS.INTL(E14,E14,1,Цели!$D$9:$D$38),MEDIAN(MOD(E14,1),Цели!$B$10,Цели!$B$9),Цели!$B$10)-MEDIAN(NETWORKDAYS.INTL(C14,C14,1,Цели!$D$9:$D$38)*MOD(C14,1),Цели!$B$10,Цели!$B$9))*24)-N(F14)),2))</f>
        <v/>
      </c>
      <c r="I14" s="3">
        <f>IF(G14="","",IF(G14&lt;=VLOOKUP(B14,Цели!$A$4:$C$6,2,FALSE),"Да","Нет"))</f>
        <v/>
      </c>
      <c r="J14" s="3">
        <f>IF(H14="","",IF(H14&lt;=VLOOKUP(B14,Цели!$A$4:$C$6,3,FALSE),"Да","Нет"))</f>
        <v/>
      </c>
    </row>
    <row r="15">
      <c r="A15" s="3">
        <f>IF(C15="","",ROW()-1)</f>
        <v/>
      </c>
      <c r="B15" s="3" t="n"/>
      <c r="C15" s="10" t="n"/>
      <c r="D15" s="10" t="n"/>
      <c r="E15" s="10" t="n"/>
      <c r="F15" s="3" t="n"/>
      <c r="G15" s="3">
        <f>IF(OR(C15="",D15=""),"",ROUND(MAX(0,MAX(0,((NETWORKDAYS.INTL(C15,D15,1,Цели!$D$9:$D$38)-1)*(Цели!$B$10-Цели!$B$9)+IF(NETWORKDAYS.INTL(D15,D15,1,Цели!$D$9:$D$38),MEDIAN(MOD(D15,1),Цели!$B$10,Цели!$B$9),Цели!$B$10)-MEDIAN(NETWORKDAYS.INTL(C15,C15,1,Цели!$D$9:$D$38)*MOD(C15,1),Цели!$B$10,Цели!$B$9))*24)-N(F15)),2))</f>
        <v/>
      </c>
      <c r="H15" s="3">
        <f>IF(OR(C15="",E15=""),"",ROUND(MAX(0,MAX(0,((NETWORKDAYS.INTL(C15,E15,1,Цели!$D$9:$D$38)-1)*(Цели!$B$10-Цели!$B$9)+IF(NETWORKDAYS.INTL(E15,E15,1,Цели!$D$9:$D$38),MEDIAN(MOD(E15,1),Цели!$B$10,Цели!$B$9),Цели!$B$10)-MEDIAN(NETWORKDAYS.INTL(C15,C15,1,Цели!$D$9:$D$38)*MOD(C15,1),Цели!$B$10,Цели!$B$9))*24)-N(F15)),2))</f>
        <v/>
      </c>
      <c r="I15" s="3">
        <f>IF(G15="","",IF(G15&lt;=VLOOKUP(B15,Цели!$A$4:$C$6,2,FALSE),"Да","Нет"))</f>
        <v/>
      </c>
      <c r="J15" s="3">
        <f>IF(H15="","",IF(H15&lt;=VLOOKUP(B15,Цели!$A$4:$C$6,3,FALSE),"Да","Нет"))</f>
        <v/>
      </c>
    </row>
    <row r="16">
      <c r="A16" s="3">
        <f>IF(C16="","",ROW()-1)</f>
        <v/>
      </c>
      <c r="B16" s="3" t="n"/>
      <c r="C16" s="10" t="n"/>
      <c r="D16" s="10" t="n"/>
      <c r="E16" s="10" t="n"/>
      <c r="F16" s="3" t="n"/>
      <c r="G16" s="3">
        <f>IF(OR(C16="",D16=""),"",ROUND(MAX(0,MAX(0,((NETWORKDAYS.INTL(C16,D16,1,Цели!$D$9:$D$38)-1)*(Цели!$B$10-Цели!$B$9)+IF(NETWORKDAYS.INTL(D16,D16,1,Цели!$D$9:$D$38),MEDIAN(MOD(D16,1),Цели!$B$10,Цели!$B$9),Цели!$B$10)-MEDIAN(NETWORKDAYS.INTL(C16,C16,1,Цели!$D$9:$D$38)*MOD(C16,1),Цели!$B$10,Цели!$B$9))*24)-N(F16)),2))</f>
        <v/>
      </c>
      <c r="H16" s="3">
        <f>IF(OR(C16="",E16=""),"",ROUND(MAX(0,MAX(0,((NETWORKDAYS.INTL(C16,E16,1,Цели!$D$9:$D$38)-1)*(Цели!$B$10-Цели!$B$9)+IF(NETWORKDAYS.INTL(E16,E16,1,Цели!$D$9:$D$38),MEDIAN(MOD(E16,1),Цели!$B$10,Цели!$B$9),Цели!$B$10)-MEDIAN(NETWORKDAYS.INTL(C16,C16,1,Цели!$D$9:$D$38)*MOD(C16,1),Цели!$B$10,Цели!$B$9))*24)-N(F16)),2))</f>
        <v/>
      </c>
      <c r="I16" s="3">
        <f>IF(G16="","",IF(G16&lt;=VLOOKUP(B16,Цели!$A$4:$C$6,2,FALSE),"Да","Нет"))</f>
        <v/>
      </c>
      <c r="J16" s="3">
        <f>IF(H16="","",IF(H16&lt;=VLOOKUP(B16,Цели!$A$4:$C$6,3,FALSE),"Да","Нет"))</f>
        <v/>
      </c>
    </row>
    <row r="17">
      <c r="A17" s="3">
        <f>IF(C17="","",ROW()-1)</f>
        <v/>
      </c>
      <c r="B17" s="3" t="n"/>
      <c r="C17" s="10" t="n"/>
      <c r="D17" s="10" t="n"/>
      <c r="E17" s="10" t="n"/>
      <c r="F17" s="3" t="n"/>
      <c r="G17" s="3">
        <f>IF(OR(C17="",D17=""),"",ROUND(MAX(0,MAX(0,((NETWORKDAYS.INTL(C17,D17,1,Цели!$D$9:$D$38)-1)*(Цели!$B$10-Цели!$B$9)+IF(NETWORKDAYS.INTL(D17,D17,1,Цели!$D$9:$D$38),MEDIAN(MOD(D17,1),Цели!$B$10,Цели!$B$9),Цели!$B$10)-MEDIAN(NETWORKDAYS.INTL(C17,C17,1,Цели!$D$9:$D$38)*MOD(C17,1),Цели!$B$10,Цели!$B$9))*24)-N(F17)),2))</f>
        <v/>
      </c>
      <c r="H17" s="3">
        <f>IF(OR(C17="",E17=""),"",ROUND(MAX(0,MAX(0,((NETWORKDAYS.INTL(C17,E17,1,Цели!$D$9:$D$38)-1)*(Цели!$B$10-Цели!$B$9)+IF(NETWORKDAYS.INTL(E17,E17,1,Цели!$D$9:$D$38),MEDIAN(MOD(E17,1),Цели!$B$10,Цели!$B$9),Цели!$B$10)-MEDIAN(NETWORKDAYS.INTL(C17,C17,1,Цели!$D$9:$D$38)*MOD(C17,1),Цели!$B$10,Цели!$B$9))*24)-N(F17)),2))</f>
        <v/>
      </c>
      <c r="I17" s="3">
        <f>IF(G17="","",IF(G17&lt;=VLOOKUP(B17,Цели!$A$4:$C$6,2,FALSE),"Да","Нет"))</f>
        <v/>
      </c>
      <c r="J17" s="3">
        <f>IF(H17="","",IF(H17&lt;=VLOOKUP(B17,Цели!$A$4:$C$6,3,FALSE),"Да","Нет"))</f>
        <v/>
      </c>
    </row>
    <row r="18">
      <c r="A18" s="3">
        <f>IF(C18="","",ROW()-1)</f>
        <v/>
      </c>
      <c r="B18" s="3" t="n"/>
      <c r="C18" s="10" t="n"/>
      <c r="D18" s="10" t="n"/>
      <c r="E18" s="10" t="n"/>
      <c r="F18" s="3" t="n"/>
      <c r="G18" s="3">
        <f>IF(OR(C18="",D18=""),"",ROUND(MAX(0,MAX(0,((NETWORKDAYS.INTL(C18,D18,1,Цели!$D$9:$D$38)-1)*(Цели!$B$10-Цели!$B$9)+IF(NETWORKDAYS.INTL(D18,D18,1,Цели!$D$9:$D$38),MEDIAN(MOD(D18,1),Цели!$B$10,Цели!$B$9),Цели!$B$10)-MEDIAN(NETWORKDAYS.INTL(C18,C18,1,Цели!$D$9:$D$38)*MOD(C18,1),Цели!$B$10,Цели!$B$9))*24)-N(F18)),2))</f>
        <v/>
      </c>
      <c r="H18" s="3">
        <f>IF(OR(C18="",E18=""),"",ROUND(MAX(0,MAX(0,((NETWORKDAYS.INTL(C18,E18,1,Цели!$D$9:$D$38)-1)*(Цели!$B$10-Цели!$B$9)+IF(NETWORKDAYS.INTL(E18,E18,1,Цели!$D$9:$D$38),MEDIAN(MOD(E18,1),Цели!$B$10,Цели!$B$9),Цели!$B$10)-MEDIAN(NETWORKDAYS.INTL(C18,C18,1,Цели!$D$9:$D$38)*MOD(C18,1),Цели!$B$10,Цели!$B$9))*24)-N(F18)),2))</f>
        <v/>
      </c>
      <c r="I18" s="3">
        <f>IF(G18="","",IF(G18&lt;=VLOOKUP(B18,Цели!$A$4:$C$6,2,FALSE),"Да","Нет"))</f>
        <v/>
      </c>
      <c r="J18" s="3">
        <f>IF(H18="","",IF(H18&lt;=VLOOKUP(B18,Цели!$A$4:$C$6,3,FALSE),"Да","Нет"))</f>
        <v/>
      </c>
    </row>
    <row r="19">
      <c r="A19" s="3">
        <f>IF(C19="","",ROW()-1)</f>
        <v/>
      </c>
      <c r="B19" s="3" t="n"/>
      <c r="C19" s="10" t="n"/>
      <c r="D19" s="10" t="n"/>
      <c r="E19" s="10" t="n"/>
      <c r="F19" s="3" t="n"/>
      <c r="G19" s="3">
        <f>IF(OR(C19="",D19=""),"",ROUND(MAX(0,MAX(0,((NETWORKDAYS.INTL(C19,D19,1,Цели!$D$9:$D$38)-1)*(Цели!$B$10-Цели!$B$9)+IF(NETWORKDAYS.INTL(D19,D19,1,Цели!$D$9:$D$38),MEDIAN(MOD(D19,1),Цели!$B$10,Цели!$B$9),Цели!$B$10)-MEDIAN(NETWORKDAYS.INTL(C19,C19,1,Цели!$D$9:$D$38)*MOD(C19,1),Цели!$B$10,Цели!$B$9))*24)-N(F19)),2))</f>
        <v/>
      </c>
      <c r="H19" s="3">
        <f>IF(OR(C19="",E19=""),"",ROUND(MAX(0,MAX(0,((NETWORKDAYS.INTL(C19,E19,1,Цели!$D$9:$D$38)-1)*(Цели!$B$10-Цели!$B$9)+IF(NETWORKDAYS.INTL(E19,E19,1,Цели!$D$9:$D$38),MEDIAN(MOD(E19,1),Цели!$B$10,Цели!$B$9),Цели!$B$10)-MEDIAN(NETWORKDAYS.INTL(C19,C19,1,Цели!$D$9:$D$38)*MOD(C19,1),Цели!$B$10,Цели!$B$9))*24)-N(F19)),2))</f>
        <v/>
      </c>
      <c r="I19" s="3">
        <f>IF(G19="","",IF(G19&lt;=VLOOKUP(B19,Цели!$A$4:$C$6,2,FALSE),"Да","Нет"))</f>
        <v/>
      </c>
      <c r="J19" s="3">
        <f>IF(H19="","",IF(H19&lt;=VLOOKUP(B19,Цели!$A$4:$C$6,3,FALSE),"Да","Нет"))</f>
        <v/>
      </c>
    </row>
    <row r="20">
      <c r="A20" s="3">
        <f>IF(C20="","",ROW()-1)</f>
        <v/>
      </c>
      <c r="B20" s="3" t="n"/>
      <c r="C20" s="10" t="n"/>
      <c r="D20" s="10" t="n"/>
      <c r="E20" s="10" t="n"/>
      <c r="F20" s="3" t="n"/>
      <c r="G20" s="3">
        <f>IF(OR(C20="",D20=""),"",ROUND(MAX(0,MAX(0,((NETWORKDAYS.INTL(C20,D20,1,Цели!$D$9:$D$38)-1)*(Цели!$B$10-Цели!$B$9)+IF(NETWORKDAYS.INTL(D20,D20,1,Цели!$D$9:$D$38),MEDIAN(MOD(D20,1),Цели!$B$10,Цели!$B$9),Цели!$B$10)-MEDIAN(NETWORKDAYS.INTL(C20,C20,1,Цели!$D$9:$D$38)*MOD(C20,1),Цели!$B$10,Цели!$B$9))*24)-N(F20)),2))</f>
        <v/>
      </c>
      <c r="H20" s="3">
        <f>IF(OR(C20="",E20=""),"",ROUND(MAX(0,MAX(0,((NETWORKDAYS.INTL(C20,E20,1,Цели!$D$9:$D$38)-1)*(Цели!$B$10-Цели!$B$9)+IF(NETWORKDAYS.INTL(E20,E20,1,Цели!$D$9:$D$38),MEDIAN(MOD(E20,1),Цели!$B$10,Цели!$B$9),Цели!$B$10)-MEDIAN(NETWORKDAYS.INTL(C20,C20,1,Цели!$D$9:$D$38)*MOD(C20,1),Цели!$B$10,Цели!$B$9))*24)-N(F20)),2))</f>
        <v/>
      </c>
      <c r="I20" s="3">
        <f>IF(G20="","",IF(G20&lt;=VLOOKUP(B20,Цели!$A$4:$C$6,2,FALSE),"Да","Нет"))</f>
        <v/>
      </c>
      <c r="J20" s="3">
        <f>IF(H20="","",IF(H20&lt;=VLOOKUP(B20,Цели!$A$4:$C$6,3,FALSE),"Да","Нет"))</f>
        <v/>
      </c>
    </row>
    <row r="21">
      <c r="A21" s="3">
        <f>IF(C21="","",ROW()-1)</f>
        <v/>
      </c>
      <c r="B21" s="3" t="n"/>
      <c r="C21" s="10" t="n"/>
      <c r="D21" s="10" t="n"/>
      <c r="E21" s="10" t="n"/>
      <c r="F21" s="3" t="n"/>
      <c r="G21" s="3">
        <f>IF(OR(C21="",D21=""),"",ROUND(MAX(0,MAX(0,((NETWORKDAYS.INTL(C21,D21,1,Цели!$D$9:$D$38)-1)*(Цели!$B$10-Цели!$B$9)+IF(NETWORKDAYS.INTL(D21,D21,1,Цели!$D$9:$D$38),MEDIAN(MOD(D21,1),Цели!$B$10,Цели!$B$9),Цели!$B$10)-MEDIAN(NETWORKDAYS.INTL(C21,C21,1,Цели!$D$9:$D$38)*MOD(C21,1),Цели!$B$10,Цели!$B$9))*24)-N(F21)),2))</f>
        <v/>
      </c>
      <c r="H21" s="3">
        <f>IF(OR(C21="",E21=""),"",ROUND(MAX(0,MAX(0,((NETWORKDAYS.INTL(C21,E21,1,Цели!$D$9:$D$38)-1)*(Цели!$B$10-Цели!$B$9)+IF(NETWORKDAYS.INTL(E21,E21,1,Цели!$D$9:$D$38),MEDIAN(MOD(E21,1),Цели!$B$10,Цели!$B$9),Цели!$B$10)-MEDIAN(NETWORKDAYS.INTL(C21,C21,1,Цели!$D$9:$D$38)*MOD(C21,1),Цели!$B$10,Цели!$B$9))*24)-N(F21)),2))</f>
        <v/>
      </c>
      <c r="I21" s="3">
        <f>IF(G21="","",IF(G21&lt;=VLOOKUP(B21,Цели!$A$4:$C$6,2,FALSE),"Да","Нет"))</f>
        <v/>
      </c>
      <c r="J21" s="3">
        <f>IF(H21="","",IF(H21&lt;=VLOOKUP(B21,Цели!$A$4:$C$6,3,FALSE),"Да","Нет"))</f>
        <v/>
      </c>
    </row>
    <row r="22">
      <c r="A22" s="3">
        <f>IF(C22="","",ROW()-1)</f>
        <v/>
      </c>
      <c r="B22" s="3" t="n"/>
      <c r="C22" s="10" t="n"/>
      <c r="D22" s="10" t="n"/>
      <c r="E22" s="10" t="n"/>
      <c r="F22" s="3" t="n"/>
      <c r="G22" s="3">
        <f>IF(OR(C22="",D22=""),"",ROUND(MAX(0,MAX(0,((NETWORKDAYS.INTL(C22,D22,1,Цели!$D$9:$D$38)-1)*(Цели!$B$10-Цели!$B$9)+IF(NETWORKDAYS.INTL(D22,D22,1,Цели!$D$9:$D$38),MEDIAN(MOD(D22,1),Цели!$B$10,Цели!$B$9),Цели!$B$10)-MEDIAN(NETWORKDAYS.INTL(C22,C22,1,Цели!$D$9:$D$38)*MOD(C22,1),Цели!$B$10,Цели!$B$9))*24)-N(F22)),2))</f>
        <v/>
      </c>
      <c r="H22" s="3">
        <f>IF(OR(C22="",E22=""),"",ROUND(MAX(0,MAX(0,((NETWORKDAYS.INTL(C22,E22,1,Цели!$D$9:$D$38)-1)*(Цели!$B$10-Цели!$B$9)+IF(NETWORKDAYS.INTL(E22,E22,1,Цели!$D$9:$D$38),MEDIAN(MOD(E22,1),Цели!$B$10,Цели!$B$9),Цели!$B$10)-MEDIAN(NETWORKDAYS.INTL(C22,C22,1,Цели!$D$9:$D$38)*MOD(C22,1),Цели!$B$10,Цели!$B$9))*24)-N(F22)),2))</f>
        <v/>
      </c>
      <c r="I22" s="3">
        <f>IF(G22="","",IF(G22&lt;=VLOOKUP(B22,Цели!$A$4:$C$6,2,FALSE),"Да","Нет"))</f>
        <v/>
      </c>
      <c r="J22" s="3">
        <f>IF(H22="","",IF(H22&lt;=VLOOKUP(B22,Цели!$A$4:$C$6,3,FALSE),"Да","Нет"))</f>
        <v/>
      </c>
    </row>
    <row r="23">
      <c r="A23" s="3">
        <f>IF(C23="","",ROW()-1)</f>
        <v/>
      </c>
      <c r="B23" s="3" t="n"/>
      <c r="C23" s="10" t="n"/>
      <c r="D23" s="10" t="n"/>
      <c r="E23" s="10" t="n"/>
      <c r="F23" s="3" t="n"/>
      <c r="G23" s="3">
        <f>IF(OR(C23="",D23=""),"",ROUND(MAX(0,MAX(0,((NETWORKDAYS.INTL(C23,D23,1,Цели!$D$9:$D$38)-1)*(Цели!$B$10-Цели!$B$9)+IF(NETWORKDAYS.INTL(D23,D23,1,Цели!$D$9:$D$38),MEDIAN(MOD(D23,1),Цели!$B$10,Цели!$B$9),Цели!$B$10)-MEDIAN(NETWORKDAYS.INTL(C23,C23,1,Цели!$D$9:$D$38)*MOD(C23,1),Цели!$B$10,Цели!$B$9))*24)-N(F23)),2))</f>
        <v/>
      </c>
      <c r="H23" s="3">
        <f>IF(OR(C23="",E23=""),"",ROUND(MAX(0,MAX(0,((NETWORKDAYS.INTL(C23,E23,1,Цели!$D$9:$D$38)-1)*(Цели!$B$10-Цели!$B$9)+IF(NETWORKDAYS.INTL(E23,E23,1,Цели!$D$9:$D$38),MEDIAN(MOD(E23,1),Цели!$B$10,Цели!$B$9),Цели!$B$10)-MEDIAN(NETWORKDAYS.INTL(C23,C23,1,Цели!$D$9:$D$38)*MOD(C23,1),Цели!$B$10,Цели!$B$9))*24)-N(F23)),2))</f>
        <v/>
      </c>
      <c r="I23" s="3">
        <f>IF(G23="","",IF(G23&lt;=VLOOKUP(B23,Цели!$A$4:$C$6,2,FALSE),"Да","Нет"))</f>
        <v/>
      </c>
      <c r="J23" s="3">
        <f>IF(H23="","",IF(H23&lt;=VLOOKUP(B23,Цели!$A$4:$C$6,3,FALSE),"Да","Нет"))</f>
        <v/>
      </c>
    </row>
    <row r="24">
      <c r="A24" s="3">
        <f>IF(C24="","",ROW()-1)</f>
        <v/>
      </c>
      <c r="B24" s="3" t="n"/>
      <c r="C24" s="10" t="n"/>
      <c r="D24" s="10" t="n"/>
      <c r="E24" s="10" t="n"/>
      <c r="F24" s="3" t="n"/>
      <c r="G24" s="3">
        <f>IF(OR(C24="",D24=""),"",ROUND(MAX(0,MAX(0,((NETWORKDAYS.INTL(C24,D24,1,Цели!$D$9:$D$38)-1)*(Цели!$B$10-Цели!$B$9)+IF(NETWORKDAYS.INTL(D24,D24,1,Цели!$D$9:$D$38),MEDIAN(MOD(D24,1),Цели!$B$10,Цели!$B$9),Цели!$B$10)-MEDIAN(NETWORKDAYS.INTL(C24,C24,1,Цели!$D$9:$D$38)*MOD(C24,1),Цели!$B$10,Цели!$B$9))*24)-N(F24)),2))</f>
        <v/>
      </c>
      <c r="H24" s="3">
        <f>IF(OR(C24="",E24=""),"",ROUND(MAX(0,MAX(0,((NETWORKDAYS.INTL(C24,E24,1,Цели!$D$9:$D$38)-1)*(Цели!$B$10-Цели!$B$9)+IF(NETWORKDAYS.INTL(E24,E24,1,Цели!$D$9:$D$38),MEDIAN(MOD(E24,1),Цели!$B$10,Цели!$B$9),Цели!$B$10)-MEDIAN(NETWORKDAYS.INTL(C24,C24,1,Цели!$D$9:$D$38)*MOD(C24,1),Цели!$B$10,Цели!$B$9))*24)-N(F24)),2))</f>
        <v/>
      </c>
      <c r="I24" s="3">
        <f>IF(G24="","",IF(G24&lt;=VLOOKUP(B24,Цели!$A$4:$C$6,2,FALSE),"Да","Нет"))</f>
        <v/>
      </c>
      <c r="J24" s="3">
        <f>IF(H24="","",IF(H24&lt;=VLOOKUP(B24,Цели!$A$4:$C$6,3,FALSE),"Да","Нет"))</f>
        <v/>
      </c>
    </row>
    <row r="25">
      <c r="A25" s="3">
        <f>IF(C25="","",ROW()-1)</f>
        <v/>
      </c>
      <c r="B25" s="3" t="n"/>
      <c r="C25" s="10" t="n"/>
      <c r="D25" s="10" t="n"/>
      <c r="E25" s="10" t="n"/>
      <c r="F25" s="3" t="n"/>
      <c r="G25" s="3">
        <f>IF(OR(C25="",D25=""),"",ROUND(MAX(0,MAX(0,((NETWORKDAYS.INTL(C25,D25,1,Цели!$D$9:$D$38)-1)*(Цели!$B$10-Цели!$B$9)+IF(NETWORKDAYS.INTL(D25,D25,1,Цели!$D$9:$D$38),MEDIAN(MOD(D25,1),Цели!$B$10,Цели!$B$9),Цели!$B$10)-MEDIAN(NETWORKDAYS.INTL(C25,C25,1,Цели!$D$9:$D$38)*MOD(C25,1),Цели!$B$10,Цели!$B$9))*24)-N(F25)),2))</f>
        <v/>
      </c>
      <c r="H25" s="3">
        <f>IF(OR(C25="",E25=""),"",ROUND(MAX(0,MAX(0,((NETWORKDAYS.INTL(C25,E25,1,Цели!$D$9:$D$38)-1)*(Цели!$B$10-Цели!$B$9)+IF(NETWORKDAYS.INTL(E25,E25,1,Цели!$D$9:$D$38),MEDIAN(MOD(E25,1),Цели!$B$10,Цели!$B$9),Цели!$B$10)-MEDIAN(NETWORKDAYS.INTL(C25,C25,1,Цели!$D$9:$D$38)*MOD(C25,1),Цели!$B$10,Цели!$B$9))*24)-N(F25)),2))</f>
        <v/>
      </c>
      <c r="I25" s="3">
        <f>IF(G25="","",IF(G25&lt;=VLOOKUP(B25,Цели!$A$4:$C$6,2,FALSE),"Да","Нет"))</f>
        <v/>
      </c>
      <c r="J25" s="3">
        <f>IF(H25="","",IF(H25&lt;=VLOOKUP(B25,Цели!$A$4:$C$6,3,FALSE),"Да","Нет"))</f>
        <v/>
      </c>
    </row>
    <row r="26">
      <c r="A26" s="3">
        <f>IF(C26="","",ROW()-1)</f>
        <v/>
      </c>
      <c r="B26" s="3" t="n"/>
      <c r="C26" s="10" t="n"/>
      <c r="D26" s="10" t="n"/>
      <c r="E26" s="10" t="n"/>
      <c r="F26" s="3" t="n"/>
      <c r="G26" s="3">
        <f>IF(OR(C26="",D26=""),"",ROUND(MAX(0,MAX(0,((NETWORKDAYS.INTL(C26,D26,1,Цели!$D$9:$D$38)-1)*(Цели!$B$10-Цели!$B$9)+IF(NETWORKDAYS.INTL(D26,D26,1,Цели!$D$9:$D$38),MEDIAN(MOD(D26,1),Цели!$B$10,Цели!$B$9),Цели!$B$10)-MEDIAN(NETWORKDAYS.INTL(C26,C26,1,Цели!$D$9:$D$38)*MOD(C26,1),Цели!$B$10,Цели!$B$9))*24)-N(F26)),2))</f>
        <v/>
      </c>
      <c r="H26" s="3">
        <f>IF(OR(C26="",E26=""),"",ROUND(MAX(0,MAX(0,((NETWORKDAYS.INTL(C26,E26,1,Цели!$D$9:$D$38)-1)*(Цели!$B$10-Цели!$B$9)+IF(NETWORKDAYS.INTL(E26,E26,1,Цели!$D$9:$D$38),MEDIAN(MOD(E26,1),Цели!$B$10,Цели!$B$9),Цели!$B$10)-MEDIAN(NETWORKDAYS.INTL(C26,C26,1,Цели!$D$9:$D$38)*MOD(C26,1),Цели!$B$10,Цели!$B$9))*24)-N(F26)),2))</f>
        <v/>
      </c>
      <c r="I26" s="3">
        <f>IF(G26="","",IF(G26&lt;=VLOOKUP(B26,Цели!$A$4:$C$6,2,FALSE),"Да","Нет"))</f>
        <v/>
      </c>
      <c r="J26" s="3">
        <f>IF(H26="","",IF(H26&lt;=VLOOKUP(B26,Цели!$A$4:$C$6,3,FALSE),"Да","Нет"))</f>
        <v/>
      </c>
    </row>
    <row r="27">
      <c r="A27" s="3">
        <f>IF(C27="","",ROW()-1)</f>
        <v/>
      </c>
      <c r="B27" s="3" t="n"/>
      <c r="C27" s="10" t="n"/>
      <c r="D27" s="10" t="n"/>
      <c r="E27" s="10" t="n"/>
      <c r="F27" s="3" t="n"/>
      <c r="G27" s="3">
        <f>IF(OR(C27="",D27=""),"",ROUND(MAX(0,MAX(0,((NETWORKDAYS.INTL(C27,D27,1,Цели!$D$9:$D$38)-1)*(Цели!$B$10-Цели!$B$9)+IF(NETWORKDAYS.INTL(D27,D27,1,Цели!$D$9:$D$38),MEDIAN(MOD(D27,1),Цели!$B$10,Цели!$B$9),Цели!$B$10)-MEDIAN(NETWORKDAYS.INTL(C27,C27,1,Цели!$D$9:$D$38)*MOD(C27,1),Цели!$B$10,Цели!$B$9))*24)-N(F27)),2))</f>
        <v/>
      </c>
      <c r="H27" s="3">
        <f>IF(OR(C27="",E27=""),"",ROUND(MAX(0,MAX(0,((NETWORKDAYS.INTL(C27,E27,1,Цели!$D$9:$D$38)-1)*(Цели!$B$10-Цели!$B$9)+IF(NETWORKDAYS.INTL(E27,E27,1,Цели!$D$9:$D$38),MEDIAN(MOD(E27,1),Цели!$B$10,Цели!$B$9),Цели!$B$10)-MEDIAN(NETWORKDAYS.INTL(C27,C27,1,Цели!$D$9:$D$38)*MOD(C27,1),Цели!$B$10,Цели!$B$9))*24)-N(F27)),2))</f>
        <v/>
      </c>
      <c r="I27" s="3">
        <f>IF(G27="","",IF(G27&lt;=VLOOKUP(B27,Цели!$A$4:$C$6,2,FALSE),"Да","Нет"))</f>
        <v/>
      </c>
      <c r="J27" s="3">
        <f>IF(H27="","",IF(H27&lt;=VLOOKUP(B27,Цели!$A$4:$C$6,3,FALSE),"Да","Нет"))</f>
        <v/>
      </c>
    </row>
    <row r="28">
      <c r="A28" s="3">
        <f>IF(C28="","",ROW()-1)</f>
        <v/>
      </c>
      <c r="B28" s="3" t="n"/>
      <c r="C28" s="10" t="n"/>
      <c r="D28" s="10" t="n"/>
      <c r="E28" s="10" t="n"/>
      <c r="F28" s="3" t="n"/>
      <c r="G28" s="3">
        <f>IF(OR(C28="",D28=""),"",ROUND(MAX(0,MAX(0,((NETWORKDAYS.INTL(C28,D28,1,Цели!$D$9:$D$38)-1)*(Цели!$B$10-Цели!$B$9)+IF(NETWORKDAYS.INTL(D28,D28,1,Цели!$D$9:$D$38),MEDIAN(MOD(D28,1),Цели!$B$10,Цели!$B$9),Цели!$B$10)-MEDIAN(NETWORKDAYS.INTL(C28,C28,1,Цели!$D$9:$D$38)*MOD(C28,1),Цели!$B$10,Цели!$B$9))*24)-N(F28)),2))</f>
        <v/>
      </c>
      <c r="H28" s="3">
        <f>IF(OR(C28="",E28=""),"",ROUND(MAX(0,MAX(0,((NETWORKDAYS.INTL(C28,E28,1,Цели!$D$9:$D$38)-1)*(Цели!$B$10-Цели!$B$9)+IF(NETWORKDAYS.INTL(E28,E28,1,Цели!$D$9:$D$38),MEDIAN(MOD(E28,1),Цели!$B$10,Цели!$B$9),Цели!$B$10)-MEDIAN(NETWORKDAYS.INTL(C28,C28,1,Цели!$D$9:$D$38)*MOD(C28,1),Цели!$B$10,Цели!$B$9))*24)-N(F28)),2))</f>
        <v/>
      </c>
      <c r="I28" s="3">
        <f>IF(G28="","",IF(G28&lt;=VLOOKUP(B28,Цели!$A$4:$C$6,2,FALSE),"Да","Нет"))</f>
        <v/>
      </c>
      <c r="J28" s="3">
        <f>IF(H28="","",IF(H28&lt;=VLOOKUP(B28,Цели!$A$4:$C$6,3,FALSE),"Да","Нет"))</f>
        <v/>
      </c>
    </row>
    <row r="29">
      <c r="A29" s="3">
        <f>IF(C29="","",ROW()-1)</f>
        <v/>
      </c>
      <c r="B29" s="3" t="n"/>
      <c r="C29" s="10" t="n"/>
      <c r="D29" s="10" t="n"/>
      <c r="E29" s="10" t="n"/>
      <c r="F29" s="3" t="n"/>
      <c r="G29" s="3">
        <f>IF(OR(C29="",D29=""),"",ROUND(MAX(0,MAX(0,((NETWORKDAYS.INTL(C29,D29,1,Цели!$D$9:$D$38)-1)*(Цели!$B$10-Цели!$B$9)+IF(NETWORKDAYS.INTL(D29,D29,1,Цели!$D$9:$D$38),MEDIAN(MOD(D29,1),Цели!$B$10,Цели!$B$9),Цели!$B$10)-MEDIAN(NETWORKDAYS.INTL(C29,C29,1,Цели!$D$9:$D$38)*MOD(C29,1),Цели!$B$10,Цели!$B$9))*24)-N(F29)),2))</f>
        <v/>
      </c>
      <c r="H29" s="3">
        <f>IF(OR(C29="",E29=""),"",ROUND(MAX(0,MAX(0,((NETWORKDAYS.INTL(C29,E29,1,Цели!$D$9:$D$38)-1)*(Цели!$B$10-Цели!$B$9)+IF(NETWORKDAYS.INTL(E29,E29,1,Цели!$D$9:$D$38),MEDIAN(MOD(E29,1),Цели!$B$10,Цели!$B$9),Цели!$B$10)-MEDIAN(NETWORKDAYS.INTL(C29,C29,1,Цели!$D$9:$D$38)*MOD(C29,1),Цели!$B$10,Цели!$B$9))*24)-N(F29)),2))</f>
        <v/>
      </c>
      <c r="I29" s="3">
        <f>IF(G29="","",IF(G29&lt;=VLOOKUP(B29,Цели!$A$4:$C$6,2,FALSE),"Да","Нет"))</f>
        <v/>
      </c>
      <c r="J29" s="3">
        <f>IF(H29="","",IF(H29&lt;=VLOOKUP(B29,Цели!$A$4:$C$6,3,FALSE),"Да","Нет"))</f>
        <v/>
      </c>
    </row>
    <row r="30">
      <c r="A30" s="3">
        <f>IF(C30="","",ROW()-1)</f>
        <v/>
      </c>
      <c r="B30" s="3" t="n"/>
      <c r="C30" s="10" t="n"/>
      <c r="D30" s="10" t="n"/>
      <c r="E30" s="10" t="n"/>
      <c r="F30" s="3" t="n"/>
      <c r="G30" s="3">
        <f>IF(OR(C30="",D30=""),"",ROUND(MAX(0,MAX(0,((NETWORKDAYS.INTL(C30,D30,1,Цели!$D$9:$D$38)-1)*(Цели!$B$10-Цели!$B$9)+IF(NETWORKDAYS.INTL(D30,D30,1,Цели!$D$9:$D$38),MEDIAN(MOD(D30,1),Цели!$B$10,Цели!$B$9),Цели!$B$10)-MEDIAN(NETWORKDAYS.INTL(C30,C30,1,Цели!$D$9:$D$38)*MOD(C30,1),Цели!$B$10,Цели!$B$9))*24)-N(F30)),2))</f>
        <v/>
      </c>
      <c r="H30" s="3">
        <f>IF(OR(C30="",E30=""),"",ROUND(MAX(0,MAX(0,((NETWORKDAYS.INTL(C30,E30,1,Цели!$D$9:$D$38)-1)*(Цели!$B$10-Цели!$B$9)+IF(NETWORKDAYS.INTL(E30,E30,1,Цели!$D$9:$D$38),MEDIAN(MOD(E30,1),Цели!$B$10,Цели!$B$9),Цели!$B$10)-MEDIAN(NETWORKDAYS.INTL(C30,C30,1,Цели!$D$9:$D$38)*MOD(C30,1),Цели!$B$10,Цели!$B$9))*24)-N(F30)),2))</f>
        <v/>
      </c>
      <c r="I30" s="3">
        <f>IF(G30="","",IF(G30&lt;=VLOOKUP(B30,Цели!$A$4:$C$6,2,FALSE),"Да","Нет"))</f>
        <v/>
      </c>
      <c r="J30" s="3">
        <f>IF(H30="","",IF(H30&lt;=VLOOKUP(B30,Цели!$A$4:$C$6,3,FALSE),"Да","Нет"))</f>
        <v/>
      </c>
    </row>
    <row r="31">
      <c r="A31" s="3">
        <f>IF(C31="","",ROW()-1)</f>
        <v/>
      </c>
      <c r="B31" s="3" t="n"/>
      <c r="C31" s="10" t="n"/>
      <c r="D31" s="10" t="n"/>
      <c r="E31" s="10" t="n"/>
      <c r="F31" s="3" t="n"/>
      <c r="G31" s="3">
        <f>IF(OR(C31="",D31=""),"",ROUND(MAX(0,MAX(0,((NETWORKDAYS.INTL(C31,D31,1,Цели!$D$9:$D$38)-1)*(Цели!$B$10-Цели!$B$9)+IF(NETWORKDAYS.INTL(D31,D31,1,Цели!$D$9:$D$38),MEDIAN(MOD(D31,1),Цели!$B$10,Цели!$B$9),Цели!$B$10)-MEDIAN(NETWORKDAYS.INTL(C31,C31,1,Цели!$D$9:$D$38)*MOD(C31,1),Цели!$B$10,Цели!$B$9))*24)-N(F31)),2))</f>
        <v/>
      </c>
      <c r="H31" s="3">
        <f>IF(OR(C31="",E31=""),"",ROUND(MAX(0,MAX(0,((NETWORKDAYS.INTL(C31,E31,1,Цели!$D$9:$D$38)-1)*(Цели!$B$10-Цели!$B$9)+IF(NETWORKDAYS.INTL(E31,E31,1,Цели!$D$9:$D$38),MEDIAN(MOD(E31,1),Цели!$B$10,Цели!$B$9),Цели!$B$10)-MEDIAN(NETWORKDAYS.INTL(C31,C31,1,Цели!$D$9:$D$38)*MOD(C31,1),Цели!$B$10,Цели!$B$9))*24)-N(F31)),2))</f>
        <v/>
      </c>
      <c r="I31" s="3">
        <f>IF(G31="","",IF(G31&lt;=VLOOKUP(B31,Цели!$A$4:$C$6,2,FALSE),"Да","Нет"))</f>
        <v/>
      </c>
      <c r="J31" s="3">
        <f>IF(H31="","",IF(H31&lt;=VLOOKUP(B31,Цели!$A$4:$C$6,3,FALSE),"Да","Нет"))</f>
        <v/>
      </c>
    </row>
    <row r="32">
      <c r="A32" s="3">
        <f>IF(C32="","",ROW()-1)</f>
        <v/>
      </c>
      <c r="B32" s="3" t="n"/>
      <c r="C32" s="10" t="n"/>
      <c r="D32" s="10" t="n"/>
      <c r="E32" s="10" t="n"/>
      <c r="F32" s="3" t="n"/>
      <c r="G32" s="3">
        <f>IF(OR(C32="",D32=""),"",ROUND(MAX(0,MAX(0,((NETWORKDAYS.INTL(C32,D32,1,Цели!$D$9:$D$38)-1)*(Цели!$B$10-Цели!$B$9)+IF(NETWORKDAYS.INTL(D32,D32,1,Цели!$D$9:$D$38),MEDIAN(MOD(D32,1),Цели!$B$10,Цели!$B$9),Цели!$B$10)-MEDIAN(NETWORKDAYS.INTL(C32,C32,1,Цели!$D$9:$D$38)*MOD(C32,1),Цели!$B$10,Цели!$B$9))*24)-N(F32)),2))</f>
        <v/>
      </c>
      <c r="H32" s="3">
        <f>IF(OR(C32="",E32=""),"",ROUND(MAX(0,MAX(0,((NETWORKDAYS.INTL(C32,E32,1,Цели!$D$9:$D$38)-1)*(Цели!$B$10-Цели!$B$9)+IF(NETWORKDAYS.INTL(E32,E32,1,Цели!$D$9:$D$38),MEDIAN(MOD(E32,1),Цели!$B$10,Цели!$B$9),Цели!$B$10)-MEDIAN(NETWORKDAYS.INTL(C32,C32,1,Цели!$D$9:$D$38)*MOD(C32,1),Цели!$B$10,Цели!$B$9))*24)-N(F32)),2))</f>
        <v/>
      </c>
      <c r="I32" s="3">
        <f>IF(G32="","",IF(G32&lt;=VLOOKUP(B32,Цели!$A$4:$C$6,2,FALSE),"Да","Нет"))</f>
        <v/>
      </c>
      <c r="J32" s="3">
        <f>IF(H32="","",IF(H32&lt;=VLOOKUP(B32,Цели!$A$4:$C$6,3,FALSE),"Да","Нет"))</f>
        <v/>
      </c>
    </row>
    <row r="33">
      <c r="A33" s="3">
        <f>IF(C33="","",ROW()-1)</f>
        <v/>
      </c>
      <c r="B33" s="3" t="n"/>
      <c r="C33" s="10" t="n"/>
      <c r="D33" s="10" t="n"/>
      <c r="E33" s="10" t="n"/>
      <c r="F33" s="3" t="n"/>
      <c r="G33" s="3">
        <f>IF(OR(C33="",D33=""),"",ROUND(MAX(0,MAX(0,((NETWORKDAYS.INTL(C33,D33,1,Цели!$D$9:$D$38)-1)*(Цели!$B$10-Цели!$B$9)+IF(NETWORKDAYS.INTL(D33,D33,1,Цели!$D$9:$D$38),MEDIAN(MOD(D33,1),Цели!$B$10,Цели!$B$9),Цели!$B$10)-MEDIAN(NETWORKDAYS.INTL(C33,C33,1,Цели!$D$9:$D$38)*MOD(C33,1),Цели!$B$10,Цели!$B$9))*24)-N(F33)),2))</f>
        <v/>
      </c>
      <c r="H33" s="3">
        <f>IF(OR(C33="",E33=""),"",ROUND(MAX(0,MAX(0,((NETWORKDAYS.INTL(C33,E33,1,Цели!$D$9:$D$38)-1)*(Цели!$B$10-Цели!$B$9)+IF(NETWORKDAYS.INTL(E33,E33,1,Цели!$D$9:$D$38),MEDIAN(MOD(E33,1),Цели!$B$10,Цели!$B$9),Цели!$B$10)-MEDIAN(NETWORKDAYS.INTL(C33,C33,1,Цели!$D$9:$D$38)*MOD(C33,1),Цели!$B$10,Цели!$B$9))*24)-N(F33)),2))</f>
        <v/>
      </c>
      <c r="I33" s="3">
        <f>IF(G33="","",IF(G33&lt;=VLOOKUP(B33,Цели!$A$4:$C$6,2,FALSE),"Да","Нет"))</f>
        <v/>
      </c>
      <c r="J33" s="3">
        <f>IF(H33="","",IF(H33&lt;=VLOOKUP(B33,Цели!$A$4:$C$6,3,FALSE),"Да","Нет"))</f>
        <v/>
      </c>
    </row>
    <row r="34">
      <c r="A34" s="3">
        <f>IF(C34="","",ROW()-1)</f>
        <v/>
      </c>
      <c r="B34" s="3" t="n"/>
      <c r="C34" s="10" t="n"/>
      <c r="D34" s="10" t="n"/>
      <c r="E34" s="10" t="n"/>
      <c r="F34" s="3" t="n"/>
      <c r="G34" s="3">
        <f>IF(OR(C34="",D34=""),"",ROUND(MAX(0,MAX(0,((NETWORKDAYS.INTL(C34,D34,1,Цели!$D$9:$D$38)-1)*(Цели!$B$10-Цели!$B$9)+IF(NETWORKDAYS.INTL(D34,D34,1,Цели!$D$9:$D$38),MEDIAN(MOD(D34,1),Цели!$B$10,Цели!$B$9),Цели!$B$10)-MEDIAN(NETWORKDAYS.INTL(C34,C34,1,Цели!$D$9:$D$38)*MOD(C34,1),Цели!$B$10,Цели!$B$9))*24)-N(F34)),2))</f>
        <v/>
      </c>
      <c r="H34" s="3">
        <f>IF(OR(C34="",E34=""),"",ROUND(MAX(0,MAX(0,((NETWORKDAYS.INTL(C34,E34,1,Цели!$D$9:$D$38)-1)*(Цели!$B$10-Цели!$B$9)+IF(NETWORKDAYS.INTL(E34,E34,1,Цели!$D$9:$D$38),MEDIAN(MOD(E34,1),Цели!$B$10,Цели!$B$9),Цели!$B$10)-MEDIAN(NETWORKDAYS.INTL(C34,C34,1,Цели!$D$9:$D$38)*MOD(C34,1),Цели!$B$10,Цели!$B$9))*24)-N(F34)),2))</f>
        <v/>
      </c>
      <c r="I34" s="3">
        <f>IF(G34="","",IF(G34&lt;=VLOOKUP(B34,Цели!$A$4:$C$6,2,FALSE),"Да","Нет"))</f>
        <v/>
      </c>
      <c r="J34" s="3">
        <f>IF(H34="","",IF(H34&lt;=VLOOKUP(B34,Цели!$A$4:$C$6,3,FALSE),"Да","Нет"))</f>
        <v/>
      </c>
    </row>
    <row r="35">
      <c r="A35" s="3">
        <f>IF(C35="","",ROW()-1)</f>
        <v/>
      </c>
      <c r="B35" s="3" t="n"/>
      <c r="C35" s="10" t="n"/>
      <c r="D35" s="10" t="n"/>
      <c r="E35" s="10" t="n"/>
      <c r="F35" s="3" t="n"/>
      <c r="G35" s="3">
        <f>IF(OR(C35="",D35=""),"",ROUND(MAX(0,MAX(0,((NETWORKDAYS.INTL(C35,D35,1,Цели!$D$9:$D$38)-1)*(Цели!$B$10-Цели!$B$9)+IF(NETWORKDAYS.INTL(D35,D35,1,Цели!$D$9:$D$38),MEDIAN(MOD(D35,1),Цели!$B$10,Цели!$B$9),Цели!$B$10)-MEDIAN(NETWORKDAYS.INTL(C35,C35,1,Цели!$D$9:$D$38)*MOD(C35,1),Цели!$B$10,Цели!$B$9))*24)-N(F35)),2))</f>
        <v/>
      </c>
      <c r="H35" s="3">
        <f>IF(OR(C35="",E35=""),"",ROUND(MAX(0,MAX(0,((NETWORKDAYS.INTL(C35,E35,1,Цели!$D$9:$D$38)-1)*(Цели!$B$10-Цели!$B$9)+IF(NETWORKDAYS.INTL(E35,E35,1,Цели!$D$9:$D$38),MEDIAN(MOD(E35,1),Цели!$B$10,Цели!$B$9),Цели!$B$10)-MEDIAN(NETWORKDAYS.INTL(C35,C35,1,Цели!$D$9:$D$38)*MOD(C35,1),Цели!$B$10,Цели!$B$9))*24)-N(F35)),2))</f>
        <v/>
      </c>
      <c r="I35" s="3">
        <f>IF(G35="","",IF(G35&lt;=VLOOKUP(B35,Цели!$A$4:$C$6,2,FALSE),"Да","Нет"))</f>
        <v/>
      </c>
      <c r="J35" s="3">
        <f>IF(H35="","",IF(H35&lt;=VLOOKUP(B35,Цели!$A$4:$C$6,3,FALSE),"Да","Нет"))</f>
        <v/>
      </c>
    </row>
    <row r="36">
      <c r="A36" s="3">
        <f>IF(C36="","",ROW()-1)</f>
        <v/>
      </c>
      <c r="B36" s="3" t="n"/>
      <c r="C36" s="10" t="n"/>
      <c r="D36" s="10" t="n"/>
      <c r="E36" s="10" t="n"/>
      <c r="F36" s="3" t="n"/>
      <c r="G36" s="3">
        <f>IF(OR(C36="",D36=""),"",ROUND(MAX(0,MAX(0,((NETWORKDAYS.INTL(C36,D36,1,Цели!$D$9:$D$38)-1)*(Цели!$B$10-Цели!$B$9)+IF(NETWORKDAYS.INTL(D36,D36,1,Цели!$D$9:$D$38),MEDIAN(MOD(D36,1),Цели!$B$10,Цели!$B$9),Цели!$B$10)-MEDIAN(NETWORKDAYS.INTL(C36,C36,1,Цели!$D$9:$D$38)*MOD(C36,1),Цели!$B$10,Цели!$B$9))*24)-N(F36)),2))</f>
        <v/>
      </c>
      <c r="H36" s="3">
        <f>IF(OR(C36="",E36=""),"",ROUND(MAX(0,MAX(0,((NETWORKDAYS.INTL(C36,E36,1,Цели!$D$9:$D$38)-1)*(Цели!$B$10-Цели!$B$9)+IF(NETWORKDAYS.INTL(E36,E36,1,Цели!$D$9:$D$38),MEDIAN(MOD(E36,1),Цели!$B$10,Цели!$B$9),Цели!$B$10)-MEDIAN(NETWORKDAYS.INTL(C36,C36,1,Цели!$D$9:$D$38)*MOD(C36,1),Цели!$B$10,Цели!$B$9))*24)-N(F36)),2))</f>
        <v/>
      </c>
      <c r="I36" s="3">
        <f>IF(G36="","",IF(G36&lt;=VLOOKUP(B36,Цели!$A$4:$C$6,2,FALSE),"Да","Нет"))</f>
        <v/>
      </c>
      <c r="J36" s="3">
        <f>IF(H36="","",IF(H36&lt;=VLOOKUP(B36,Цели!$A$4:$C$6,3,FALSE),"Да","Нет"))</f>
        <v/>
      </c>
    </row>
    <row r="37">
      <c r="A37" s="3">
        <f>IF(C37="","",ROW()-1)</f>
        <v/>
      </c>
      <c r="B37" s="3" t="n"/>
      <c r="C37" s="10" t="n"/>
      <c r="D37" s="10" t="n"/>
      <c r="E37" s="10" t="n"/>
      <c r="F37" s="3" t="n"/>
      <c r="G37" s="3">
        <f>IF(OR(C37="",D37=""),"",ROUND(MAX(0,MAX(0,((NETWORKDAYS.INTL(C37,D37,1,Цели!$D$9:$D$38)-1)*(Цели!$B$10-Цели!$B$9)+IF(NETWORKDAYS.INTL(D37,D37,1,Цели!$D$9:$D$38),MEDIAN(MOD(D37,1),Цели!$B$10,Цели!$B$9),Цели!$B$10)-MEDIAN(NETWORKDAYS.INTL(C37,C37,1,Цели!$D$9:$D$38)*MOD(C37,1),Цели!$B$10,Цели!$B$9))*24)-N(F37)),2))</f>
        <v/>
      </c>
      <c r="H37" s="3">
        <f>IF(OR(C37="",E37=""),"",ROUND(MAX(0,MAX(0,((NETWORKDAYS.INTL(C37,E37,1,Цели!$D$9:$D$38)-1)*(Цели!$B$10-Цели!$B$9)+IF(NETWORKDAYS.INTL(E37,E37,1,Цели!$D$9:$D$38),MEDIAN(MOD(E37,1),Цели!$B$10,Цели!$B$9),Цели!$B$10)-MEDIAN(NETWORKDAYS.INTL(C37,C37,1,Цели!$D$9:$D$38)*MOD(C37,1),Цели!$B$10,Цели!$B$9))*24)-N(F37)),2))</f>
        <v/>
      </c>
      <c r="I37" s="3">
        <f>IF(G37="","",IF(G37&lt;=VLOOKUP(B37,Цели!$A$4:$C$6,2,FALSE),"Да","Нет"))</f>
        <v/>
      </c>
      <c r="J37" s="3">
        <f>IF(H37="","",IF(H37&lt;=VLOOKUP(B37,Цели!$A$4:$C$6,3,FALSE),"Да","Нет"))</f>
        <v/>
      </c>
    </row>
    <row r="38">
      <c r="A38" s="3">
        <f>IF(C38="","",ROW()-1)</f>
        <v/>
      </c>
      <c r="B38" s="3" t="n"/>
      <c r="C38" s="10" t="n"/>
      <c r="D38" s="10" t="n"/>
      <c r="E38" s="10" t="n"/>
      <c r="F38" s="3" t="n"/>
      <c r="G38" s="3">
        <f>IF(OR(C38="",D38=""),"",ROUND(MAX(0,MAX(0,((NETWORKDAYS.INTL(C38,D38,1,Цели!$D$9:$D$38)-1)*(Цели!$B$10-Цели!$B$9)+IF(NETWORKDAYS.INTL(D38,D38,1,Цели!$D$9:$D$38),MEDIAN(MOD(D38,1),Цели!$B$10,Цели!$B$9),Цели!$B$10)-MEDIAN(NETWORKDAYS.INTL(C38,C38,1,Цели!$D$9:$D$38)*MOD(C38,1),Цели!$B$10,Цели!$B$9))*24)-N(F38)),2))</f>
        <v/>
      </c>
      <c r="H38" s="3">
        <f>IF(OR(C38="",E38=""),"",ROUND(MAX(0,MAX(0,((NETWORKDAYS.INTL(C38,E38,1,Цели!$D$9:$D$38)-1)*(Цели!$B$10-Цели!$B$9)+IF(NETWORKDAYS.INTL(E38,E38,1,Цели!$D$9:$D$38),MEDIAN(MOD(E38,1),Цели!$B$10,Цели!$B$9),Цели!$B$10)-MEDIAN(NETWORKDAYS.INTL(C38,C38,1,Цели!$D$9:$D$38)*MOD(C38,1),Цели!$B$10,Цели!$B$9))*24)-N(F38)),2))</f>
        <v/>
      </c>
      <c r="I38" s="3">
        <f>IF(G38="","",IF(G38&lt;=VLOOKUP(B38,Цели!$A$4:$C$6,2,FALSE),"Да","Нет"))</f>
        <v/>
      </c>
      <c r="J38" s="3">
        <f>IF(H38="","",IF(H38&lt;=VLOOKUP(B38,Цели!$A$4:$C$6,3,FALSE),"Да","Нет"))</f>
        <v/>
      </c>
    </row>
    <row r="39">
      <c r="A39" s="3">
        <f>IF(C39="","",ROW()-1)</f>
        <v/>
      </c>
      <c r="B39" s="3" t="n"/>
      <c r="C39" s="10" t="n"/>
      <c r="D39" s="10" t="n"/>
      <c r="E39" s="10" t="n"/>
      <c r="F39" s="3" t="n"/>
      <c r="G39" s="3">
        <f>IF(OR(C39="",D39=""),"",ROUND(MAX(0,MAX(0,((NETWORKDAYS.INTL(C39,D39,1,Цели!$D$9:$D$38)-1)*(Цели!$B$10-Цели!$B$9)+IF(NETWORKDAYS.INTL(D39,D39,1,Цели!$D$9:$D$38),MEDIAN(MOD(D39,1),Цели!$B$10,Цели!$B$9),Цели!$B$10)-MEDIAN(NETWORKDAYS.INTL(C39,C39,1,Цели!$D$9:$D$38)*MOD(C39,1),Цели!$B$10,Цели!$B$9))*24)-N(F39)),2))</f>
        <v/>
      </c>
      <c r="H39" s="3">
        <f>IF(OR(C39="",E39=""),"",ROUND(MAX(0,MAX(0,((NETWORKDAYS.INTL(C39,E39,1,Цели!$D$9:$D$38)-1)*(Цели!$B$10-Цели!$B$9)+IF(NETWORKDAYS.INTL(E39,E39,1,Цели!$D$9:$D$38),MEDIAN(MOD(E39,1),Цели!$B$10,Цели!$B$9),Цели!$B$10)-MEDIAN(NETWORKDAYS.INTL(C39,C39,1,Цели!$D$9:$D$38)*MOD(C39,1),Цели!$B$10,Цели!$B$9))*24)-N(F39)),2))</f>
        <v/>
      </c>
      <c r="I39" s="3">
        <f>IF(G39="","",IF(G39&lt;=VLOOKUP(B39,Цели!$A$4:$C$6,2,FALSE),"Да","Нет"))</f>
        <v/>
      </c>
      <c r="J39" s="3">
        <f>IF(H39="","",IF(H39&lt;=VLOOKUP(B39,Цели!$A$4:$C$6,3,FALSE),"Да","Нет"))</f>
        <v/>
      </c>
    </row>
    <row r="40">
      <c r="A40" s="3">
        <f>IF(C40="","",ROW()-1)</f>
        <v/>
      </c>
      <c r="B40" s="3" t="n"/>
      <c r="C40" s="10" t="n"/>
      <c r="D40" s="10" t="n"/>
      <c r="E40" s="10" t="n"/>
      <c r="F40" s="3" t="n"/>
      <c r="G40" s="3">
        <f>IF(OR(C40="",D40=""),"",ROUND(MAX(0,MAX(0,((NETWORKDAYS.INTL(C40,D40,1,Цели!$D$9:$D$38)-1)*(Цели!$B$10-Цели!$B$9)+IF(NETWORKDAYS.INTL(D40,D40,1,Цели!$D$9:$D$38),MEDIAN(MOD(D40,1),Цели!$B$10,Цели!$B$9),Цели!$B$10)-MEDIAN(NETWORKDAYS.INTL(C40,C40,1,Цели!$D$9:$D$38)*MOD(C40,1),Цели!$B$10,Цели!$B$9))*24)-N(F40)),2))</f>
        <v/>
      </c>
      <c r="H40" s="3">
        <f>IF(OR(C40="",E40=""),"",ROUND(MAX(0,MAX(0,((NETWORKDAYS.INTL(C40,E40,1,Цели!$D$9:$D$38)-1)*(Цели!$B$10-Цели!$B$9)+IF(NETWORKDAYS.INTL(E40,E40,1,Цели!$D$9:$D$38),MEDIAN(MOD(E40,1),Цели!$B$10,Цели!$B$9),Цели!$B$10)-MEDIAN(NETWORKDAYS.INTL(C40,C40,1,Цели!$D$9:$D$38)*MOD(C40,1),Цели!$B$10,Цели!$B$9))*24)-N(F40)),2))</f>
        <v/>
      </c>
      <c r="I40" s="3">
        <f>IF(G40="","",IF(G40&lt;=VLOOKUP(B40,Цели!$A$4:$C$6,2,FALSE),"Да","Нет"))</f>
        <v/>
      </c>
      <c r="J40" s="3">
        <f>IF(H40="","",IF(H40&lt;=VLOOKUP(B40,Цели!$A$4:$C$6,3,FALSE),"Да","Нет"))</f>
        <v/>
      </c>
    </row>
    <row r="41">
      <c r="A41" s="3">
        <f>IF(C41="","",ROW()-1)</f>
        <v/>
      </c>
      <c r="B41" s="3" t="n"/>
      <c r="C41" s="10" t="n"/>
      <c r="D41" s="10" t="n"/>
      <c r="E41" s="10" t="n"/>
      <c r="F41" s="3" t="n"/>
      <c r="G41" s="3">
        <f>IF(OR(C41="",D41=""),"",ROUND(MAX(0,MAX(0,((NETWORKDAYS.INTL(C41,D41,1,Цели!$D$9:$D$38)-1)*(Цели!$B$10-Цели!$B$9)+IF(NETWORKDAYS.INTL(D41,D41,1,Цели!$D$9:$D$38),MEDIAN(MOD(D41,1),Цели!$B$10,Цели!$B$9),Цели!$B$10)-MEDIAN(NETWORKDAYS.INTL(C41,C41,1,Цели!$D$9:$D$38)*MOD(C41,1),Цели!$B$10,Цели!$B$9))*24)-N(F41)),2))</f>
        <v/>
      </c>
      <c r="H41" s="3">
        <f>IF(OR(C41="",E41=""),"",ROUND(MAX(0,MAX(0,((NETWORKDAYS.INTL(C41,E41,1,Цели!$D$9:$D$38)-1)*(Цели!$B$10-Цели!$B$9)+IF(NETWORKDAYS.INTL(E41,E41,1,Цели!$D$9:$D$38),MEDIAN(MOD(E41,1),Цели!$B$10,Цели!$B$9),Цели!$B$10)-MEDIAN(NETWORKDAYS.INTL(C41,C41,1,Цели!$D$9:$D$38)*MOD(C41,1),Цели!$B$10,Цели!$B$9))*24)-N(F41)),2))</f>
        <v/>
      </c>
      <c r="I41" s="3">
        <f>IF(G41="","",IF(G41&lt;=VLOOKUP(B41,Цели!$A$4:$C$6,2,FALSE),"Да","Нет"))</f>
        <v/>
      </c>
      <c r="J41" s="3">
        <f>IF(H41="","",IF(H41&lt;=VLOOKUP(B41,Цели!$A$4:$C$6,3,FALSE),"Да","Нет"))</f>
        <v/>
      </c>
    </row>
    <row r="42">
      <c r="A42" s="3">
        <f>IF(C42="","",ROW()-1)</f>
        <v/>
      </c>
      <c r="B42" s="3" t="n"/>
      <c r="C42" s="10" t="n"/>
      <c r="D42" s="10" t="n"/>
      <c r="E42" s="10" t="n"/>
      <c r="F42" s="3" t="n"/>
      <c r="G42" s="3">
        <f>IF(OR(C42="",D42=""),"",ROUND(MAX(0,MAX(0,((NETWORKDAYS.INTL(C42,D42,1,Цели!$D$9:$D$38)-1)*(Цели!$B$10-Цели!$B$9)+IF(NETWORKDAYS.INTL(D42,D42,1,Цели!$D$9:$D$38),MEDIAN(MOD(D42,1),Цели!$B$10,Цели!$B$9),Цели!$B$10)-MEDIAN(NETWORKDAYS.INTL(C42,C42,1,Цели!$D$9:$D$38)*MOD(C42,1),Цели!$B$10,Цели!$B$9))*24)-N(F42)),2))</f>
        <v/>
      </c>
      <c r="H42" s="3">
        <f>IF(OR(C42="",E42=""),"",ROUND(MAX(0,MAX(0,((NETWORKDAYS.INTL(C42,E42,1,Цели!$D$9:$D$38)-1)*(Цели!$B$10-Цели!$B$9)+IF(NETWORKDAYS.INTL(E42,E42,1,Цели!$D$9:$D$38),MEDIAN(MOD(E42,1),Цели!$B$10,Цели!$B$9),Цели!$B$10)-MEDIAN(NETWORKDAYS.INTL(C42,C42,1,Цели!$D$9:$D$38)*MOD(C42,1),Цели!$B$10,Цели!$B$9))*24)-N(F42)),2))</f>
        <v/>
      </c>
      <c r="I42" s="3">
        <f>IF(G42="","",IF(G42&lt;=VLOOKUP(B42,Цели!$A$4:$C$6,2,FALSE),"Да","Нет"))</f>
        <v/>
      </c>
      <c r="J42" s="3">
        <f>IF(H42="","",IF(H42&lt;=VLOOKUP(B42,Цели!$A$4:$C$6,3,FALSE),"Да","Нет"))</f>
        <v/>
      </c>
    </row>
    <row r="43">
      <c r="A43" s="3">
        <f>IF(C43="","",ROW()-1)</f>
        <v/>
      </c>
      <c r="B43" s="3" t="n"/>
      <c r="C43" s="10" t="n"/>
      <c r="D43" s="10" t="n"/>
      <c r="E43" s="10" t="n"/>
      <c r="F43" s="3" t="n"/>
      <c r="G43" s="3">
        <f>IF(OR(C43="",D43=""),"",ROUND(MAX(0,MAX(0,((NETWORKDAYS.INTL(C43,D43,1,Цели!$D$9:$D$38)-1)*(Цели!$B$10-Цели!$B$9)+IF(NETWORKDAYS.INTL(D43,D43,1,Цели!$D$9:$D$38),MEDIAN(MOD(D43,1),Цели!$B$10,Цели!$B$9),Цели!$B$10)-MEDIAN(NETWORKDAYS.INTL(C43,C43,1,Цели!$D$9:$D$38)*MOD(C43,1),Цели!$B$10,Цели!$B$9))*24)-N(F43)),2))</f>
        <v/>
      </c>
      <c r="H43" s="3">
        <f>IF(OR(C43="",E43=""),"",ROUND(MAX(0,MAX(0,((NETWORKDAYS.INTL(C43,E43,1,Цели!$D$9:$D$38)-1)*(Цели!$B$10-Цели!$B$9)+IF(NETWORKDAYS.INTL(E43,E43,1,Цели!$D$9:$D$38),MEDIAN(MOD(E43,1),Цели!$B$10,Цели!$B$9),Цели!$B$10)-MEDIAN(NETWORKDAYS.INTL(C43,C43,1,Цели!$D$9:$D$38)*MOD(C43,1),Цели!$B$10,Цели!$B$9))*24)-N(F43)),2))</f>
        <v/>
      </c>
      <c r="I43" s="3">
        <f>IF(G43="","",IF(G43&lt;=VLOOKUP(B43,Цели!$A$4:$C$6,2,FALSE),"Да","Нет"))</f>
        <v/>
      </c>
      <c r="J43" s="3">
        <f>IF(H43="","",IF(H43&lt;=VLOOKUP(B43,Цели!$A$4:$C$6,3,FALSE),"Да","Нет"))</f>
        <v/>
      </c>
    </row>
    <row r="44">
      <c r="A44" s="3">
        <f>IF(C44="","",ROW()-1)</f>
        <v/>
      </c>
      <c r="B44" s="3" t="n"/>
      <c r="C44" s="10" t="n"/>
      <c r="D44" s="10" t="n"/>
      <c r="E44" s="10" t="n"/>
      <c r="F44" s="3" t="n"/>
      <c r="G44" s="3">
        <f>IF(OR(C44="",D44=""),"",ROUND(MAX(0,MAX(0,((NETWORKDAYS.INTL(C44,D44,1,Цели!$D$9:$D$38)-1)*(Цели!$B$10-Цели!$B$9)+IF(NETWORKDAYS.INTL(D44,D44,1,Цели!$D$9:$D$38),MEDIAN(MOD(D44,1),Цели!$B$10,Цели!$B$9),Цели!$B$10)-MEDIAN(NETWORKDAYS.INTL(C44,C44,1,Цели!$D$9:$D$38)*MOD(C44,1),Цели!$B$10,Цели!$B$9))*24)-N(F44)),2))</f>
        <v/>
      </c>
      <c r="H44" s="3">
        <f>IF(OR(C44="",E44=""),"",ROUND(MAX(0,MAX(0,((NETWORKDAYS.INTL(C44,E44,1,Цели!$D$9:$D$38)-1)*(Цели!$B$10-Цели!$B$9)+IF(NETWORKDAYS.INTL(E44,E44,1,Цели!$D$9:$D$38),MEDIAN(MOD(E44,1),Цели!$B$10,Цели!$B$9),Цели!$B$10)-MEDIAN(NETWORKDAYS.INTL(C44,C44,1,Цели!$D$9:$D$38)*MOD(C44,1),Цели!$B$10,Цели!$B$9))*24)-N(F44)),2))</f>
        <v/>
      </c>
      <c r="I44" s="3">
        <f>IF(G44="","",IF(G44&lt;=VLOOKUP(B44,Цели!$A$4:$C$6,2,FALSE),"Да","Нет"))</f>
        <v/>
      </c>
      <c r="J44" s="3">
        <f>IF(H44="","",IF(H44&lt;=VLOOKUP(B44,Цели!$A$4:$C$6,3,FALSE),"Да","Нет"))</f>
        <v/>
      </c>
    </row>
    <row r="45">
      <c r="A45" s="3">
        <f>IF(C45="","",ROW()-1)</f>
        <v/>
      </c>
      <c r="B45" s="3" t="n"/>
      <c r="C45" s="10" t="n"/>
      <c r="D45" s="10" t="n"/>
      <c r="E45" s="10" t="n"/>
      <c r="F45" s="3" t="n"/>
      <c r="G45" s="3">
        <f>IF(OR(C45="",D45=""),"",ROUND(MAX(0,MAX(0,((NETWORKDAYS.INTL(C45,D45,1,Цели!$D$9:$D$38)-1)*(Цели!$B$10-Цели!$B$9)+IF(NETWORKDAYS.INTL(D45,D45,1,Цели!$D$9:$D$38),MEDIAN(MOD(D45,1),Цели!$B$10,Цели!$B$9),Цели!$B$10)-MEDIAN(NETWORKDAYS.INTL(C45,C45,1,Цели!$D$9:$D$38)*MOD(C45,1),Цели!$B$10,Цели!$B$9))*24)-N(F45)),2))</f>
        <v/>
      </c>
      <c r="H45" s="3">
        <f>IF(OR(C45="",E45=""),"",ROUND(MAX(0,MAX(0,((NETWORKDAYS.INTL(C45,E45,1,Цели!$D$9:$D$38)-1)*(Цели!$B$10-Цели!$B$9)+IF(NETWORKDAYS.INTL(E45,E45,1,Цели!$D$9:$D$38),MEDIAN(MOD(E45,1),Цели!$B$10,Цели!$B$9),Цели!$B$10)-MEDIAN(NETWORKDAYS.INTL(C45,C45,1,Цели!$D$9:$D$38)*MOD(C45,1),Цели!$B$10,Цели!$B$9))*24)-N(F45)),2))</f>
        <v/>
      </c>
      <c r="I45" s="3">
        <f>IF(G45="","",IF(G45&lt;=VLOOKUP(B45,Цели!$A$4:$C$6,2,FALSE),"Да","Нет"))</f>
        <v/>
      </c>
      <c r="J45" s="3">
        <f>IF(H45="","",IF(H45&lt;=VLOOKUP(B45,Цели!$A$4:$C$6,3,FALSE),"Да","Нет"))</f>
        <v/>
      </c>
    </row>
    <row r="46">
      <c r="A46" s="3">
        <f>IF(C46="","",ROW()-1)</f>
        <v/>
      </c>
      <c r="B46" s="3" t="n"/>
      <c r="C46" s="10" t="n"/>
      <c r="D46" s="10" t="n"/>
      <c r="E46" s="10" t="n"/>
      <c r="F46" s="3" t="n"/>
      <c r="G46" s="3">
        <f>IF(OR(C46="",D46=""),"",ROUND(MAX(0,MAX(0,((NETWORKDAYS.INTL(C46,D46,1,Цели!$D$9:$D$38)-1)*(Цели!$B$10-Цели!$B$9)+IF(NETWORKDAYS.INTL(D46,D46,1,Цели!$D$9:$D$38),MEDIAN(MOD(D46,1),Цели!$B$10,Цели!$B$9),Цели!$B$10)-MEDIAN(NETWORKDAYS.INTL(C46,C46,1,Цели!$D$9:$D$38)*MOD(C46,1),Цели!$B$10,Цели!$B$9))*24)-N(F46)),2))</f>
        <v/>
      </c>
      <c r="H46" s="3">
        <f>IF(OR(C46="",E46=""),"",ROUND(MAX(0,MAX(0,((NETWORKDAYS.INTL(C46,E46,1,Цели!$D$9:$D$38)-1)*(Цели!$B$10-Цели!$B$9)+IF(NETWORKDAYS.INTL(E46,E46,1,Цели!$D$9:$D$38),MEDIAN(MOD(E46,1),Цели!$B$10,Цели!$B$9),Цели!$B$10)-MEDIAN(NETWORKDAYS.INTL(C46,C46,1,Цели!$D$9:$D$38)*MOD(C46,1),Цели!$B$10,Цели!$B$9))*24)-N(F46)),2))</f>
        <v/>
      </c>
      <c r="I46" s="3">
        <f>IF(G46="","",IF(G46&lt;=VLOOKUP(B46,Цели!$A$4:$C$6,2,FALSE),"Да","Нет"))</f>
        <v/>
      </c>
      <c r="J46" s="3">
        <f>IF(H46="","",IF(H46&lt;=VLOOKUP(B46,Цели!$A$4:$C$6,3,FALSE),"Да","Нет"))</f>
        <v/>
      </c>
    </row>
    <row r="47">
      <c r="A47" s="3">
        <f>IF(C47="","",ROW()-1)</f>
        <v/>
      </c>
      <c r="B47" s="3" t="n"/>
      <c r="C47" s="10" t="n"/>
      <c r="D47" s="10" t="n"/>
      <c r="E47" s="10" t="n"/>
      <c r="F47" s="3" t="n"/>
      <c r="G47" s="3">
        <f>IF(OR(C47="",D47=""),"",ROUND(MAX(0,MAX(0,((NETWORKDAYS.INTL(C47,D47,1,Цели!$D$9:$D$38)-1)*(Цели!$B$10-Цели!$B$9)+IF(NETWORKDAYS.INTL(D47,D47,1,Цели!$D$9:$D$38),MEDIAN(MOD(D47,1),Цели!$B$10,Цели!$B$9),Цели!$B$10)-MEDIAN(NETWORKDAYS.INTL(C47,C47,1,Цели!$D$9:$D$38)*MOD(C47,1),Цели!$B$10,Цели!$B$9))*24)-N(F47)),2))</f>
        <v/>
      </c>
      <c r="H47" s="3">
        <f>IF(OR(C47="",E47=""),"",ROUND(MAX(0,MAX(0,((NETWORKDAYS.INTL(C47,E47,1,Цели!$D$9:$D$38)-1)*(Цели!$B$10-Цели!$B$9)+IF(NETWORKDAYS.INTL(E47,E47,1,Цели!$D$9:$D$38),MEDIAN(MOD(E47,1),Цели!$B$10,Цели!$B$9),Цели!$B$10)-MEDIAN(NETWORKDAYS.INTL(C47,C47,1,Цели!$D$9:$D$38)*MOD(C47,1),Цели!$B$10,Цели!$B$9))*24)-N(F47)),2))</f>
        <v/>
      </c>
      <c r="I47" s="3">
        <f>IF(G47="","",IF(G47&lt;=VLOOKUP(B47,Цели!$A$4:$C$6,2,FALSE),"Да","Нет"))</f>
        <v/>
      </c>
      <c r="J47" s="3">
        <f>IF(H47="","",IF(H47&lt;=VLOOKUP(B47,Цели!$A$4:$C$6,3,FALSE),"Да","Нет"))</f>
        <v/>
      </c>
    </row>
    <row r="48">
      <c r="A48" s="3">
        <f>IF(C48="","",ROW()-1)</f>
        <v/>
      </c>
      <c r="B48" s="3" t="n"/>
      <c r="C48" s="10" t="n"/>
      <c r="D48" s="10" t="n"/>
      <c r="E48" s="10" t="n"/>
      <c r="F48" s="3" t="n"/>
      <c r="G48" s="3">
        <f>IF(OR(C48="",D48=""),"",ROUND(MAX(0,MAX(0,((NETWORKDAYS.INTL(C48,D48,1,Цели!$D$9:$D$38)-1)*(Цели!$B$10-Цели!$B$9)+IF(NETWORKDAYS.INTL(D48,D48,1,Цели!$D$9:$D$38),MEDIAN(MOD(D48,1),Цели!$B$10,Цели!$B$9),Цели!$B$10)-MEDIAN(NETWORKDAYS.INTL(C48,C48,1,Цели!$D$9:$D$38)*MOD(C48,1),Цели!$B$10,Цели!$B$9))*24)-N(F48)),2))</f>
        <v/>
      </c>
      <c r="H48" s="3">
        <f>IF(OR(C48="",E48=""),"",ROUND(MAX(0,MAX(0,((NETWORKDAYS.INTL(C48,E48,1,Цели!$D$9:$D$38)-1)*(Цели!$B$10-Цели!$B$9)+IF(NETWORKDAYS.INTL(E48,E48,1,Цели!$D$9:$D$38),MEDIAN(MOD(E48,1),Цели!$B$10,Цели!$B$9),Цели!$B$10)-MEDIAN(NETWORKDAYS.INTL(C48,C48,1,Цели!$D$9:$D$38)*MOD(C48,1),Цели!$B$10,Цели!$B$9))*24)-N(F48)),2))</f>
        <v/>
      </c>
      <c r="I48" s="3">
        <f>IF(G48="","",IF(G48&lt;=VLOOKUP(B48,Цели!$A$4:$C$6,2,FALSE),"Да","Нет"))</f>
        <v/>
      </c>
      <c r="J48" s="3">
        <f>IF(H48="","",IF(H48&lt;=VLOOKUP(B48,Цели!$A$4:$C$6,3,FALSE),"Да","Нет"))</f>
        <v/>
      </c>
    </row>
    <row r="49">
      <c r="A49" s="3">
        <f>IF(C49="","",ROW()-1)</f>
        <v/>
      </c>
      <c r="B49" s="3" t="n"/>
      <c r="C49" s="10" t="n"/>
      <c r="D49" s="10" t="n"/>
      <c r="E49" s="10" t="n"/>
      <c r="F49" s="3" t="n"/>
      <c r="G49" s="3">
        <f>IF(OR(C49="",D49=""),"",ROUND(MAX(0,MAX(0,((NETWORKDAYS.INTL(C49,D49,1,Цели!$D$9:$D$38)-1)*(Цели!$B$10-Цели!$B$9)+IF(NETWORKDAYS.INTL(D49,D49,1,Цели!$D$9:$D$38),MEDIAN(MOD(D49,1),Цели!$B$10,Цели!$B$9),Цели!$B$10)-MEDIAN(NETWORKDAYS.INTL(C49,C49,1,Цели!$D$9:$D$38)*MOD(C49,1),Цели!$B$10,Цели!$B$9))*24)-N(F49)),2))</f>
        <v/>
      </c>
      <c r="H49" s="3">
        <f>IF(OR(C49="",E49=""),"",ROUND(MAX(0,MAX(0,((NETWORKDAYS.INTL(C49,E49,1,Цели!$D$9:$D$38)-1)*(Цели!$B$10-Цели!$B$9)+IF(NETWORKDAYS.INTL(E49,E49,1,Цели!$D$9:$D$38),MEDIAN(MOD(E49,1),Цели!$B$10,Цели!$B$9),Цели!$B$10)-MEDIAN(NETWORKDAYS.INTL(C49,C49,1,Цели!$D$9:$D$38)*MOD(C49,1),Цели!$B$10,Цели!$B$9))*24)-N(F49)),2))</f>
        <v/>
      </c>
      <c r="I49" s="3">
        <f>IF(G49="","",IF(G49&lt;=VLOOKUP(B49,Цели!$A$4:$C$6,2,FALSE),"Да","Нет"))</f>
        <v/>
      </c>
      <c r="J49" s="3">
        <f>IF(H49="","",IF(H49&lt;=VLOOKUP(B49,Цели!$A$4:$C$6,3,FALSE),"Да","Нет"))</f>
        <v/>
      </c>
    </row>
    <row r="50">
      <c r="A50" s="3">
        <f>IF(C50="","",ROW()-1)</f>
        <v/>
      </c>
      <c r="B50" s="3" t="n"/>
      <c r="C50" s="10" t="n"/>
      <c r="D50" s="10" t="n"/>
      <c r="E50" s="10" t="n"/>
      <c r="F50" s="3" t="n"/>
      <c r="G50" s="3">
        <f>IF(OR(C50="",D50=""),"",ROUND(MAX(0,MAX(0,((NETWORKDAYS.INTL(C50,D50,1,Цели!$D$9:$D$38)-1)*(Цели!$B$10-Цели!$B$9)+IF(NETWORKDAYS.INTL(D50,D50,1,Цели!$D$9:$D$38),MEDIAN(MOD(D50,1),Цели!$B$10,Цели!$B$9),Цели!$B$10)-MEDIAN(NETWORKDAYS.INTL(C50,C50,1,Цели!$D$9:$D$38)*MOD(C50,1),Цели!$B$10,Цели!$B$9))*24)-N(F50)),2))</f>
        <v/>
      </c>
      <c r="H50" s="3">
        <f>IF(OR(C50="",E50=""),"",ROUND(MAX(0,MAX(0,((NETWORKDAYS.INTL(C50,E50,1,Цели!$D$9:$D$38)-1)*(Цели!$B$10-Цели!$B$9)+IF(NETWORKDAYS.INTL(E50,E50,1,Цели!$D$9:$D$38),MEDIAN(MOD(E50,1),Цели!$B$10,Цели!$B$9),Цели!$B$10)-MEDIAN(NETWORKDAYS.INTL(C50,C50,1,Цели!$D$9:$D$38)*MOD(C50,1),Цели!$B$10,Цели!$B$9))*24)-N(F50)),2))</f>
        <v/>
      </c>
      <c r="I50" s="3">
        <f>IF(G50="","",IF(G50&lt;=VLOOKUP(B50,Цели!$A$4:$C$6,2,FALSE),"Да","Нет"))</f>
        <v/>
      </c>
      <c r="J50" s="3">
        <f>IF(H50="","",IF(H50&lt;=VLOOKUP(B50,Цели!$A$4:$C$6,3,FALSE),"Да","Нет"))</f>
        <v/>
      </c>
    </row>
    <row r="51">
      <c r="A51" s="3">
        <f>IF(C51="","",ROW()-1)</f>
        <v/>
      </c>
      <c r="B51" s="3" t="n"/>
      <c r="C51" s="10" t="n"/>
      <c r="D51" s="10" t="n"/>
      <c r="E51" s="10" t="n"/>
      <c r="F51" s="3" t="n"/>
      <c r="G51" s="3">
        <f>IF(OR(C51="",D51=""),"",ROUND(MAX(0,MAX(0,((NETWORKDAYS.INTL(C51,D51,1,Цели!$D$9:$D$38)-1)*(Цели!$B$10-Цели!$B$9)+IF(NETWORKDAYS.INTL(D51,D51,1,Цели!$D$9:$D$38),MEDIAN(MOD(D51,1),Цели!$B$10,Цели!$B$9),Цели!$B$10)-MEDIAN(NETWORKDAYS.INTL(C51,C51,1,Цели!$D$9:$D$38)*MOD(C51,1),Цели!$B$10,Цели!$B$9))*24)-N(F51)),2))</f>
        <v/>
      </c>
      <c r="H51" s="3">
        <f>IF(OR(C51="",E51=""),"",ROUND(MAX(0,MAX(0,((NETWORKDAYS.INTL(C51,E51,1,Цели!$D$9:$D$38)-1)*(Цели!$B$10-Цели!$B$9)+IF(NETWORKDAYS.INTL(E51,E51,1,Цели!$D$9:$D$38),MEDIAN(MOD(E51,1),Цели!$B$10,Цели!$B$9),Цели!$B$10)-MEDIAN(NETWORKDAYS.INTL(C51,C51,1,Цели!$D$9:$D$38)*MOD(C51,1),Цели!$B$10,Цели!$B$9))*24)-N(F51)),2))</f>
        <v/>
      </c>
      <c r="I51" s="3">
        <f>IF(G51="","",IF(G51&lt;=VLOOKUP(B51,Цели!$A$4:$C$6,2,FALSE),"Да","Нет"))</f>
        <v/>
      </c>
      <c r="J51" s="3">
        <f>IF(H51="","",IF(H51&lt;=VLOOKUP(B51,Цели!$A$4:$C$6,3,FALSE),"Да","Нет"))</f>
        <v/>
      </c>
    </row>
    <row r="52">
      <c r="A52" s="3">
        <f>IF(C52="","",ROW()-1)</f>
        <v/>
      </c>
      <c r="B52" s="3" t="n"/>
      <c r="C52" s="10" t="n"/>
      <c r="D52" s="10" t="n"/>
      <c r="E52" s="10" t="n"/>
      <c r="F52" s="3" t="n"/>
      <c r="G52" s="3">
        <f>IF(OR(C52="",D52=""),"",ROUND(MAX(0,MAX(0,((NETWORKDAYS.INTL(C52,D52,1,Цели!$D$9:$D$38)-1)*(Цели!$B$10-Цели!$B$9)+IF(NETWORKDAYS.INTL(D52,D52,1,Цели!$D$9:$D$38),MEDIAN(MOD(D52,1),Цели!$B$10,Цели!$B$9),Цели!$B$10)-MEDIAN(NETWORKDAYS.INTL(C52,C52,1,Цели!$D$9:$D$38)*MOD(C52,1),Цели!$B$10,Цели!$B$9))*24)-N(F52)),2))</f>
        <v/>
      </c>
      <c r="H52" s="3">
        <f>IF(OR(C52="",E52=""),"",ROUND(MAX(0,MAX(0,((NETWORKDAYS.INTL(C52,E52,1,Цели!$D$9:$D$38)-1)*(Цели!$B$10-Цели!$B$9)+IF(NETWORKDAYS.INTL(E52,E52,1,Цели!$D$9:$D$38),MEDIAN(MOD(E52,1),Цели!$B$10,Цели!$B$9),Цели!$B$10)-MEDIAN(NETWORKDAYS.INTL(C52,C52,1,Цели!$D$9:$D$38)*MOD(C52,1),Цели!$B$10,Цели!$B$9))*24)-N(F52)),2))</f>
        <v/>
      </c>
      <c r="I52" s="3">
        <f>IF(G52="","",IF(G52&lt;=VLOOKUP(B52,Цели!$A$4:$C$6,2,FALSE),"Да","Нет"))</f>
        <v/>
      </c>
      <c r="J52" s="3">
        <f>IF(H52="","",IF(H52&lt;=VLOOKUP(B52,Цели!$A$4:$C$6,3,FALSE),"Да","Нет"))</f>
        <v/>
      </c>
    </row>
    <row r="53">
      <c r="A53" s="3">
        <f>IF(C53="","",ROW()-1)</f>
        <v/>
      </c>
      <c r="B53" s="3" t="n"/>
      <c r="C53" s="10" t="n"/>
      <c r="D53" s="10" t="n"/>
      <c r="E53" s="10" t="n"/>
      <c r="F53" s="3" t="n"/>
      <c r="G53" s="3">
        <f>IF(OR(C53="",D53=""),"",ROUND(MAX(0,MAX(0,((NETWORKDAYS.INTL(C53,D53,1,Цели!$D$9:$D$38)-1)*(Цели!$B$10-Цели!$B$9)+IF(NETWORKDAYS.INTL(D53,D53,1,Цели!$D$9:$D$38),MEDIAN(MOD(D53,1),Цели!$B$10,Цели!$B$9),Цели!$B$10)-MEDIAN(NETWORKDAYS.INTL(C53,C53,1,Цели!$D$9:$D$38)*MOD(C53,1),Цели!$B$10,Цели!$B$9))*24)-N(F53)),2))</f>
        <v/>
      </c>
      <c r="H53" s="3">
        <f>IF(OR(C53="",E53=""),"",ROUND(MAX(0,MAX(0,((NETWORKDAYS.INTL(C53,E53,1,Цели!$D$9:$D$38)-1)*(Цели!$B$10-Цели!$B$9)+IF(NETWORKDAYS.INTL(E53,E53,1,Цели!$D$9:$D$38),MEDIAN(MOD(E53,1),Цели!$B$10,Цели!$B$9),Цели!$B$10)-MEDIAN(NETWORKDAYS.INTL(C53,C53,1,Цели!$D$9:$D$38)*MOD(C53,1),Цели!$B$10,Цели!$B$9))*24)-N(F53)),2))</f>
        <v/>
      </c>
      <c r="I53" s="3">
        <f>IF(G53="","",IF(G53&lt;=VLOOKUP(B53,Цели!$A$4:$C$6,2,FALSE),"Да","Нет"))</f>
        <v/>
      </c>
      <c r="J53" s="3">
        <f>IF(H53="","",IF(H53&lt;=VLOOKUP(B53,Цели!$A$4:$C$6,3,FALSE),"Да","Нет"))</f>
        <v/>
      </c>
    </row>
    <row r="54">
      <c r="A54" s="3">
        <f>IF(C54="","",ROW()-1)</f>
        <v/>
      </c>
      <c r="B54" s="3" t="n"/>
      <c r="C54" s="10" t="n"/>
      <c r="D54" s="10" t="n"/>
      <c r="E54" s="10" t="n"/>
      <c r="F54" s="3" t="n"/>
      <c r="G54" s="3">
        <f>IF(OR(C54="",D54=""),"",ROUND(MAX(0,MAX(0,((NETWORKDAYS.INTL(C54,D54,1,Цели!$D$9:$D$38)-1)*(Цели!$B$10-Цели!$B$9)+IF(NETWORKDAYS.INTL(D54,D54,1,Цели!$D$9:$D$38),MEDIAN(MOD(D54,1),Цели!$B$10,Цели!$B$9),Цели!$B$10)-MEDIAN(NETWORKDAYS.INTL(C54,C54,1,Цели!$D$9:$D$38)*MOD(C54,1),Цели!$B$10,Цели!$B$9))*24)-N(F54)),2))</f>
        <v/>
      </c>
      <c r="H54" s="3">
        <f>IF(OR(C54="",E54=""),"",ROUND(MAX(0,MAX(0,((NETWORKDAYS.INTL(C54,E54,1,Цели!$D$9:$D$38)-1)*(Цели!$B$10-Цели!$B$9)+IF(NETWORKDAYS.INTL(E54,E54,1,Цели!$D$9:$D$38),MEDIAN(MOD(E54,1),Цели!$B$10,Цели!$B$9),Цели!$B$10)-MEDIAN(NETWORKDAYS.INTL(C54,C54,1,Цели!$D$9:$D$38)*MOD(C54,1),Цели!$B$10,Цели!$B$9))*24)-N(F54)),2))</f>
        <v/>
      </c>
      <c r="I54" s="3">
        <f>IF(G54="","",IF(G54&lt;=VLOOKUP(B54,Цели!$A$4:$C$6,2,FALSE),"Да","Нет"))</f>
        <v/>
      </c>
      <c r="J54" s="3">
        <f>IF(H54="","",IF(H54&lt;=VLOOKUP(B54,Цели!$A$4:$C$6,3,FALSE),"Да","Нет"))</f>
        <v/>
      </c>
    </row>
    <row r="55">
      <c r="A55" s="3">
        <f>IF(C55="","",ROW()-1)</f>
        <v/>
      </c>
      <c r="B55" s="3" t="n"/>
      <c r="C55" s="10" t="n"/>
      <c r="D55" s="10" t="n"/>
      <c r="E55" s="10" t="n"/>
      <c r="F55" s="3" t="n"/>
      <c r="G55" s="3">
        <f>IF(OR(C55="",D55=""),"",ROUND(MAX(0,MAX(0,((NETWORKDAYS.INTL(C55,D55,1,Цели!$D$9:$D$38)-1)*(Цели!$B$10-Цели!$B$9)+IF(NETWORKDAYS.INTL(D55,D55,1,Цели!$D$9:$D$38),MEDIAN(MOD(D55,1),Цели!$B$10,Цели!$B$9),Цели!$B$10)-MEDIAN(NETWORKDAYS.INTL(C55,C55,1,Цели!$D$9:$D$38)*MOD(C55,1),Цели!$B$10,Цели!$B$9))*24)-N(F55)),2))</f>
        <v/>
      </c>
      <c r="H55" s="3">
        <f>IF(OR(C55="",E55=""),"",ROUND(MAX(0,MAX(0,((NETWORKDAYS.INTL(C55,E55,1,Цели!$D$9:$D$38)-1)*(Цели!$B$10-Цели!$B$9)+IF(NETWORKDAYS.INTL(E55,E55,1,Цели!$D$9:$D$38),MEDIAN(MOD(E55,1),Цели!$B$10,Цели!$B$9),Цели!$B$10)-MEDIAN(NETWORKDAYS.INTL(C55,C55,1,Цели!$D$9:$D$38)*MOD(C55,1),Цели!$B$10,Цели!$B$9))*24)-N(F55)),2))</f>
        <v/>
      </c>
      <c r="I55" s="3">
        <f>IF(G55="","",IF(G55&lt;=VLOOKUP(B55,Цели!$A$4:$C$6,2,FALSE),"Да","Нет"))</f>
        <v/>
      </c>
      <c r="J55" s="3">
        <f>IF(H55="","",IF(H55&lt;=VLOOKUP(B55,Цели!$A$4:$C$6,3,FALSE),"Да","Нет"))</f>
        <v/>
      </c>
    </row>
    <row r="56">
      <c r="A56" s="3">
        <f>IF(C56="","",ROW()-1)</f>
        <v/>
      </c>
      <c r="B56" s="3" t="n"/>
      <c r="C56" s="10" t="n"/>
      <c r="D56" s="10" t="n"/>
      <c r="E56" s="10" t="n"/>
      <c r="F56" s="3" t="n"/>
      <c r="G56" s="3">
        <f>IF(OR(C56="",D56=""),"",ROUND(MAX(0,MAX(0,((NETWORKDAYS.INTL(C56,D56,1,Цели!$D$9:$D$38)-1)*(Цели!$B$10-Цели!$B$9)+IF(NETWORKDAYS.INTL(D56,D56,1,Цели!$D$9:$D$38),MEDIAN(MOD(D56,1),Цели!$B$10,Цели!$B$9),Цели!$B$10)-MEDIAN(NETWORKDAYS.INTL(C56,C56,1,Цели!$D$9:$D$38)*MOD(C56,1),Цели!$B$10,Цели!$B$9))*24)-N(F56)),2))</f>
        <v/>
      </c>
      <c r="H56" s="3">
        <f>IF(OR(C56="",E56=""),"",ROUND(MAX(0,MAX(0,((NETWORKDAYS.INTL(C56,E56,1,Цели!$D$9:$D$38)-1)*(Цели!$B$10-Цели!$B$9)+IF(NETWORKDAYS.INTL(E56,E56,1,Цели!$D$9:$D$38),MEDIAN(MOD(E56,1),Цели!$B$10,Цели!$B$9),Цели!$B$10)-MEDIAN(NETWORKDAYS.INTL(C56,C56,1,Цели!$D$9:$D$38)*MOD(C56,1),Цели!$B$10,Цели!$B$9))*24)-N(F56)),2))</f>
        <v/>
      </c>
      <c r="I56" s="3">
        <f>IF(G56="","",IF(G56&lt;=VLOOKUP(B56,Цели!$A$4:$C$6,2,FALSE),"Да","Нет"))</f>
        <v/>
      </c>
      <c r="J56" s="3">
        <f>IF(H56="","",IF(H56&lt;=VLOOKUP(B56,Цели!$A$4:$C$6,3,FALSE),"Да","Нет"))</f>
        <v/>
      </c>
    </row>
    <row r="57">
      <c r="A57" s="3">
        <f>IF(C57="","",ROW()-1)</f>
        <v/>
      </c>
      <c r="B57" s="3" t="n"/>
      <c r="C57" s="10" t="n"/>
      <c r="D57" s="10" t="n"/>
      <c r="E57" s="10" t="n"/>
      <c r="F57" s="3" t="n"/>
      <c r="G57" s="3">
        <f>IF(OR(C57="",D57=""),"",ROUND(MAX(0,MAX(0,((NETWORKDAYS.INTL(C57,D57,1,Цели!$D$9:$D$38)-1)*(Цели!$B$10-Цели!$B$9)+IF(NETWORKDAYS.INTL(D57,D57,1,Цели!$D$9:$D$38),MEDIAN(MOD(D57,1),Цели!$B$10,Цели!$B$9),Цели!$B$10)-MEDIAN(NETWORKDAYS.INTL(C57,C57,1,Цели!$D$9:$D$38)*MOD(C57,1),Цели!$B$10,Цели!$B$9))*24)-N(F57)),2))</f>
        <v/>
      </c>
      <c r="H57" s="3">
        <f>IF(OR(C57="",E57=""),"",ROUND(MAX(0,MAX(0,((NETWORKDAYS.INTL(C57,E57,1,Цели!$D$9:$D$38)-1)*(Цели!$B$10-Цели!$B$9)+IF(NETWORKDAYS.INTL(E57,E57,1,Цели!$D$9:$D$38),MEDIAN(MOD(E57,1),Цели!$B$10,Цели!$B$9),Цели!$B$10)-MEDIAN(NETWORKDAYS.INTL(C57,C57,1,Цели!$D$9:$D$38)*MOD(C57,1),Цели!$B$10,Цели!$B$9))*24)-N(F57)),2))</f>
        <v/>
      </c>
      <c r="I57" s="3">
        <f>IF(G57="","",IF(G57&lt;=VLOOKUP(B57,Цели!$A$4:$C$6,2,FALSE),"Да","Нет"))</f>
        <v/>
      </c>
      <c r="J57" s="3">
        <f>IF(H57="","",IF(H57&lt;=VLOOKUP(B57,Цели!$A$4:$C$6,3,FALSE),"Да","Нет"))</f>
        <v/>
      </c>
    </row>
    <row r="58">
      <c r="A58" s="3">
        <f>IF(C58="","",ROW()-1)</f>
        <v/>
      </c>
      <c r="B58" s="3" t="n"/>
      <c r="C58" s="10" t="n"/>
      <c r="D58" s="10" t="n"/>
      <c r="E58" s="10" t="n"/>
      <c r="F58" s="3" t="n"/>
      <c r="G58" s="3">
        <f>IF(OR(C58="",D58=""),"",ROUND(MAX(0,MAX(0,((NETWORKDAYS.INTL(C58,D58,1,Цели!$D$9:$D$38)-1)*(Цели!$B$10-Цели!$B$9)+IF(NETWORKDAYS.INTL(D58,D58,1,Цели!$D$9:$D$38),MEDIAN(MOD(D58,1),Цели!$B$10,Цели!$B$9),Цели!$B$10)-MEDIAN(NETWORKDAYS.INTL(C58,C58,1,Цели!$D$9:$D$38)*MOD(C58,1),Цели!$B$10,Цели!$B$9))*24)-N(F58)),2))</f>
        <v/>
      </c>
      <c r="H58" s="3">
        <f>IF(OR(C58="",E58=""),"",ROUND(MAX(0,MAX(0,((NETWORKDAYS.INTL(C58,E58,1,Цели!$D$9:$D$38)-1)*(Цели!$B$10-Цели!$B$9)+IF(NETWORKDAYS.INTL(E58,E58,1,Цели!$D$9:$D$38),MEDIAN(MOD(E58,1),Цели!$B$10,Цели!$B$9),Цели!$B$10)-MEDIAN(NETWORKDAYS.INTL(C58,C58,1,Цели!$D$9:$D$38)*MOD(C58,1),Цели!$B$10,Цели!$B$9))*24)-N(F58)),2))</f>
        <v/>
      </c>
      <c r="I58" s="3">
        <f>IF(G58="","",IF(G58&lt;=VLOOKUP(B58,Цели!$A$4:$C$6,2,FALSE),"Да","Нет"))</f>
        <v/>
      </c>
      <c r="J58" s="3">
        <f>IF(H58="","",IF(H58&lt;=VLOOKUP(B58,Цели!$A$4:$C$6,3,FALSE),"Да","Нет"))</f>
        <v/>
      </c>
    </row>
    <row r="59">
      <c r="A59" s="3">
        <f>IF(C59="","",ROW()-1)</f>
        <v/>
      </c>
      <c r="B59" s="3" t="n"/>
      <c r="C59" s="10" t="n"/>
      <c r="D59" s="10" t="n"/>
      <c r="E59" s="10" t="n"/>
      <c r="F59" s="3" t="n"/>
      <c r="G59" s="3">
        <f>IF(OR(C59="",D59=""),"",ROUND(MAX(0,MAX(0,((NETWORKDAYS.INTL(C59,D59,1,Цели!$D$9:$D$38)-1)*(Цели!$B$10-Цели!$B$9)+IF(NETWORKDAYS.INTL(D59,D59,1,Цели!$D$9:$D$38),MEDIAN(MOD(D59,1),Цели!$B$10,Цели!$B$9),Цели!$B$10)-MEDIAN(NETWORKDAYS.INTL(C59,C59,1,Цели!$D$9:$D$38)*MOD(C59,1),Цели!$B$10,Цели!$B$9))*24)-N(F59)),2))</f>
        <v/>
      </c>
      <c r="H59" s="3">
        <f>IF(OR(C59="",E59=""),"",ROUND(MAX(0,MAX(0,((NETWORKDAYS.INTL(C59,E59,1,Цели!$D$9:$D$38)-1)*(Цели!$B$10-Цели!$B$9)+IF(NETWORKDAYS.INTL(E59,E59,1,Цели!$D$9:$D$38),MEDIAN(MOD(E59,1),Цели!$B$10,Цели!$B$9),Цели!$B$10)-MEDIAN(NETWORKDAYS.INTL(C59,C59,1,Цели!$D$9:$D$38)*MOD(C59,1),Цели!$B$10,Цели!$B$9))*24)-N(F59)),2))</f>
        <v/>
      </c>
      <c r="I59" s="3">
        <f>IF(G59="","",IF(G59&lt;=VLOOKUP(B59,Цели!$A$4:$C$6,2,FALSE),"Да","Нет"))</f>
        <v/>
      </c>
      <c r="J59" s="3">
        <f>IF(H59="","",IF(H59&lt;=VLOOKUP(B59,Цели!$A$4:$C$6,3,FALSE),"Да","Нет"))</f>
        <v/>
      </c>
    </row>
    <row r="60">
      <c r="A60" s="3">
        <f>IF(C60="","",ROW()-1)</f>
        <v/>
      </c>
      <c r="B60" s="3" t="n"/>
      <c r="C60" s="10" t="n"/>
      <c r="D60" s="10" t="n"/>
      <c r="E60" s="10" t="n"/>
      <c r="F60" s="3" t="n"/>
      <c r="G60" s="3">
        <f>IF(OR(C60="",D60=""),"",ROUND(MAX(0,MAX(0,((NETWORKDAYS.INTL(C60,D60,1,Цели!$D$9:$D$38)-1)*(Цели!$B$10-Цели!$B$9)+IF(NETWORKDAYS.INTL(D60,D60,1,Цели!$D$9:$D$38),MEDIAN(MOD(D60,1),Цели!$B$10,Цели!$B$9),Цели!$B$10)-MEDIAN(NETWORKDAYS.INTL(C60,C60,1,Цели!$D$9:$D$38)*MOD(C60,1),Цели!$B$10,Цели!$B$9))*24)-N(F60)),2))</f>
        <v/>
      </c>
      <c r="H60" s="3">
        <f>IF(OR(C60="",E60=""),"",ROUND(MAX(0,MAX(0,((NETWORKDAYS.INTL(C60,E60,1,Цели!$D$9:$D$38)-1)*(Цели!$B$10-Цели!$B$9)+IF(NETWORKDAYS.INTL(E60,E60,1,Цели!$D$9:$D$38),MEDIAN(MOD(E60,1),Цели!$B$10,Цели!$B$9),Цели!$B$10)-MEDIAN(NETWORKDAYS.INTL(C60,C60,1,Цели!$D$9:$D$38)*MOD(C60,1),Цели!$B$10,Цели!$B$9))*24)-N(F60)),2))</f>
        <v/>
      </c>
      <c r="I60" s="3">
        <f>IF(G60="","",IF(G60&lt;=VLOOKUP(B60,Цели!$A$4:$C$6,2,FALSE),"Да","Нет"))</f>
        <v/>
      </c>
      <c r="J60" s="3">
        <f>IF(H60="","",IF(H60&lt;=VLOOKUP(B60,Цели!$A$4:$C$6,3,FALSE),"Да","Нет"))</f>
        <v/>
      </c>
    </row>
    <row r="61">
      <c r="A61" s="3">
        <f>IF(C61="","",ROW()-1)</f>
        <v/>
      </c>
      <c r="B61" s="3" t="n"/>
      <c r="C61" s="10" t="n"/>
      <c r="D61" s="10" t="n"/>
      <c r="E61" s="10" t="n"/>
      <c r="F61" s="3" t="n"/>
      <c r="G61" s="3">
        <f>IF(OR(C61="",D61=""),"",ROUND(MAX(0,MAX(0,((NETWORKDAYS.INTL(C61,D61,1,Цели!$D$9:$D$38)-1)*(Цели!$B$10-Цели!$B$9)+IF(NETWORKDAYS.INTL(D61,D61,1,Цели!$D$9:$D$38),MEDIAN(MOD(D61,1),Цели!$B$10,Цели!$B$9),Цели!$B$10)-MEDIAN(NETWORKDAYS.INTL(C61,C61,1,Цели!$D$9:$D$38)*MOD(C61,1),Цели!$B$10,Цели!$B$9))*24)-N(F61)),2))</f>
        <v/>
      </c>
      <c r="H61" s="3">
        <f>IF(OR(C61="",E61=""),"",ROUND(MAX(0,MAX(0,((NETWORKDAYS.INTL(C61,E61,1,Цели!$D$9:$D$38)-1)*(Цели!$B$10-Цели!$B$9)+IF(NETWORKDAYS.INTL(E61,E61,1,Цели!$D$9:$D$38),MEDIAN(MOD(E61,1),Цели!$B$10,Цели!$B$9),Цели!$B$10)-MEDIAN(NETWORKDAYS.INTL(C61,C61,1,Цели!$D$9:$D$38)*MOD(C61,1),Цели!$B$10,Цели!$B$9))*24)-N(F61)),2))</f>
        <v/>
      </c>
      <c r="I61" s="3">
        <f>IF(G61="","",IF(G61&lt;=VLOOKUP(B61,Цели!$A$4:$C$6,2,FALSE),"Да","Нет"))</f>
        <v/>
      </c>
      <c r="J61" s="3">
        <f>IF(H61="","",IF(H61&lt;=VLOOKUP(B61,Цели!$A$4:$C$6,3,FALSE),"Да","Нет"))</f>
        <v/>
      </c>
    </row>
    <row r="62">
      <c r="A62" s="3">
        <f>IF(C62="","",ROW()-1)</f>
        <v/>
      </c>
      <c r="B62" s="3" t="n"/>
      <c r="C62" s="10" t="n"/>
      <c r="D62" s="10" t="n"/>
      <c r="E62" s="10" t="n"/>
      <c r="F62" s="3" t="n"/>
      <c r="G62" s="3">
        <f>IF(OR(C62="",D62=""),"",ROUND(MAX(0,MAX(0,((NETWORKDAYS.INTL(C62,D62,1,Цели!$D$9:$D$38)-1)*(Цели!$B$10-Цели!$B$9)+IF(NETWORKDAYS.INTL(D62,D62,1,Цели!$D$9:$D$38),MEDIAN(MOD(D62,1),Цели!$B$10,Цели!$B$9),Цели!$B$10)-MEDIAN(NETWORKDAYS.INTL(C62,C62,1,Цели!$D$9:$D$38)*MOD(C62,1),Цели!$B$10,Цели!$B$9))*24)-N(F62)),2))</f>
        <v/>
      </c>
      <c r="H62" s="3">
        <f>IF(OR(C62="",E62=""),"",ROUND(MAX(0,MAX(0,((NETWORKDAYS.INTL(C62,E62,1,Цели!$D$9:$D$38)-1)*(Цели!$B$10-Цели!$B$9)+IF(NETWORKDAYS.INTL(E62,E62,1,Цели!$D$9:$D$38),MEDIAN(MOD(E62,1),Цели!$B$10,Цели!$B$9),Цели!$B$10)-MEDIAN(NETWORKDAYS.INTL(C62,C62,1,Цели!$D$9:$D$38)*MOD(C62,1),Цели!$B$10,Цели!$B$9))*24)-N(F62)),2))</f>
        <v/>
      </c>
      <c r="I62" s="3">
        <f>IF(G62="","",IF(G62&lt;=VLOOKUP(B62,Цели!$A$4:$C$6,2,FALSE),"Да","Нет"))</f>
        <v/>
      </c>
      <c r="J62" s="3">
        <f>IF(H62="","",IF(H62&lt;=VLOOKUP(B62,Цели!$A$4:$C$6,3,FALSE),"Да","Нет"))</f>
        <v/>
      </c>
    </row>
    <row r="63">
      <c r="A63" s="3">
        <f>IF(C63="","",ROW()-1)</f>
        <v/>
      </c>
      <c r="B63" s="3" t="n"/>
      <c r="C63" s="10" t="n"/>
      <c r="D63" s="10" t="n"/>
      <c r="E63" s="10" t="n"/>
      <c r="F63" s="3" t="n"/>
      <c r="G63" s="3">
        <f>IF(OR(C63="",D63=""),"",ROUND(MAX(0,MAX(0,((NETWORKDAYS.INTL(C63,D63,1,Цели!$D$9:$D$38)-1)*(Цели!$B$10-Цели!$B$9)+IF(NETWORKDAYS.INTL(D63,D63,1,Цели!$D$9:$D$38),MEDIAN(MOD(D63,1),Цели!$B$10,Цели!$B$9),Цели!$B$10)-MEDIAN(NETWORKDAYS.INTL(C63,C63,1,Цели!$D$9:$D$38)*MOD(C63,1),Цели!$B$10,Цели!$B$9))*24)-N(F63)),2))</f>
        <v/>
      </c>
      <c r="H63" s="3">
        <f>IF(OR(C63="",E63=""),"",ROUND(MAX(0,MAX(0,((NETWORKDAYS.INTL(C63,E63,1,Цели!$D$9:$D$38)-1)*(Цели!$B$10-Цели!$B$9)+IF(NETWORKDAYS.INTL(E63,E63,1,Цели!$D$9:$D$38),MEDIAN(MOD(E63,1),Цели!$B$10,Цели!$B$9),Цели!$B$10)-MEDIAN(NETWORKDAYS.INTL(C63,C63,1,Цели!$D$9:$D$38)*MOD(C63,1),Цели!$B$10,Цели!$B$9))*24)-N(F63)),2))</f>
        <v/>
      </c>
      <c r="I63" s="3">
        <f>IF(G63="","",IF(G63&lt;=VLOOKUP(B63,Цели!$A$4:$C$6,2,FALSE),"Да","Нет"))</f>
        <v/>
      </c>
      <c r="J63" s="3">
        <f>IF(H63="","",IF(H63&lt;=VLOOKUP(B63,Цели!$A$4:$C$6,3,FALSE),"Да","Нет"))</f>
        <v/>
      </c>
    </row>
    <row r="64">
      <c r="A64" s="3">
        <f>IF(C64="","",ROW()-1)</f>
        <v/>
      </c>
      <c r="B64" s="3" t="n"/>
      <c r="C64" s="10" t="n"/>
      <c r="D64" s="10" t="n"/>
      <c r="E64" s="10" t="n"/>
      <c r="F64" s="3" t="n"/>
      <c r="G64" s="3">
        <f>IF(OR(C64="",D64=""),"",ROUND(MAX(0,MAX(0,((NETWORKDAYS.INTL(C64,D64,1,Цели!$D$9:$D$38)-1)*(Цели!$B$10-Цели!$B$9)+IF(NETWORKDAYS.INTL(D64,D64,1,Цели!$D$9:$D$38),MEDIAN(MOD(D64,1),Цели!$B$10,Цели!$B$9),Цели!$B$10)-MEDIAN(NETWORKDAYS.INTL(C64,C64,1,Цели!$D$9:$D$38)*MOD(C64,1),Цели!$B$10,Цели!$B$9))*24)-N(F64)),2))</f>
        <v/>
      </c>
      <c r="H64" s="3">
        <f>IF(OR(C64="",E64=""),"",ROUND(MAX(0,MAX(0,((NETWORKDAYS.INTL(C64,E64,1,Цели!$D$9:$D$38)-1)*(Цели!$B$10-Цели!$B$9)+IF(NETWORKDAYS.INTL(E64,E64,1,Цели!$D$9:$D$38),MEDIAN(MOD(E64,1),Цели!$B$10,Цели!$B$9),Цели!$B$10)-MEDIAN(NETWORKDAYS.INTL(C64,C64,1,Цели!$D$9:$D$38)*MOD(C64,1),Цели!$B$10,Цели!$B$9))*24)-N(F64)),2))</f>
        <v/>
      </c>
      <c r="I64" s="3">
        <f>IF(G64="","",IF(G64&lt;=VLOOKUP(B64,Цели!$A$4:$C$6,2,FALSE),"Да","Нет"))</f>
        <v/>
      </c>
      <c r="J64" s="3">
        <f>IF(H64="","",IF(H64&lt;=VLOOKUP(B64,Цели!$A$4:$C$6,3,FALSE),"Да","Нет"))</f>
        <v/>
      </c>
    </row>
    <row r="65">
      <c r="A65" s="3">
        <f>IF(C65="","",ROW()-1)</f>
        <v/>
      </c>
      <c r="B65" s="3" t="n"/>
      <c r="C65" s="10" t="n"/>
      <c r="D65" s="10" t="n"/>
      <c r="E65" s="10" t="n"/>
      <c r="F65" s="3" t="n"/>
      <c r="G65" s="3">
        <f>IF(OR(C65="",D65=""),"",ROUND(MAX(0,MAX(0,((NETWORKDAYS.INTL(C65,D65,1,Цели!$D$9:$D$38)-1)*(Цели!$B$10-Цели!$B$9)+IF(NETWORKDAYS.INTL(D65,D65,1,Цели!$D$9:$D$38),MEDIAN(MOD(D65,1),Цели!$B$10,Цели!$B$9),Цели!$B$10)-MEDIAN(NETWORKDAYS.INTL(C65,C65,1,Цели!$D$9:$D$38)*MOD(C65,1),Цели!$B$10,Цели!$B$9))*24)-N(F65)),2))</f>
        <v/>
      </c>
      <c r="H65" s="3">
        <f>IF(OR(C65="",E65=""),"",ROUND(MAX(0,MAX(0,((NETWORKDAYS.INTL(C65,E65,1,Цели!$D$9:$D$38)-1)*(Цели!$B$10-Цели!$B$9)+IF(NETWORKDAYS.INTL(E65,E65,1,Цели!$D$9:$D$38),MEDIAN(MOD(E65,1),Цели!$B$10,Цели!$B$9),Цели!$B$10)-MEDIAN(NETWORKDAYS.INTL(C65,C65,1,Цели!$D$9:$D$38)*MOD(C65,1),Цели!$B$10,Цели!$B$9))*24)-N(F65)),2))</f>
        <v/>
      </c>
      <c r="I65" s="3">
        <f>IF(G65="","",IF(G65&lt;=VLOOKUP(B65,Цели!$A$4:$C$6,2,FALSE),"Да","Нет"))</f>
        <v/>
      </c>
      <c r="J65" s="3">
        <f>IF(H65="","",IF(H65&lt;=VLOOKUP(B65,Цели!$A$4:$C$6,3,FALSE),"Да","Нет"))</f>
        <v/>
      </c>
    </row>
    <row r="66">
      <c r="A66" s="3">
        <f>IF(C66="","",ROW()-1)</f>
        <v/>
      </c>
      <c r="B66" s="3" t="n"/>
      <c r="C66" s="10" t="n"/>
      <c r="D66" s="10" t="n"/>
      <c r="E66" s="10" t="n"/>
      <c r="F66" s="3" t="n"/>
      <c r="G66" s="3">
        <f>IF(OR(C66="",D66=""),"",ROUND(MAX(0,MAX(0,((NETWORKDAYS.INTL(C66,D66,1,Цели!$D$9:$D$38)-1)*(Цели!$B$10-Цели!$B$9)+IF(NETWORKDAYS.INTL(D66,D66,1,Цели!$D$9:$D$38),MEDIAN(MOD(D66,1),Цели!$B$10,Цели!$B$9),Цели!$B$10)-MEDIAN(NETWORKDAYS.INTL(C66,C66,1,Цели!$D$9:$D$38)*MOD(C66,1),Цели!$B$10,Цели!$B$9))*24)-N(F66)),2))</f>
        <v/>
      </c>
      <c r="H66" s="3">
        <f>IF(OR(C66="",E66=""),"",ROUND(MAX(0,MAX(0,((NETWORKDAYS.INTL(C66,E66,1,Цели!$D$9:$D$38)-1)*(Цели!$B$10-Цели!$B$9)+IF(NETWORKDAYS.INTL(E66,E66,1,Цели!$D$9:$D$38),MEDIAN(MOD(E66,1),Цели!$B$10,Цели!$B$9),Цели!$B$10)-MEDIAN(NETWORKDAYS.INTL(C66,C66,1,Цели!$D$9:$D$38)*MOD(C66,1),Цели!$B$10,Цели!$B$9))*24)-N(F66)),2))</f>
        <v/>
      </c>
      <c r="I66" s="3">
        <f>IF(G66="","",IF(G66&lt;=VLOOKUP(B66,Цели!$A$4:$C$6,2,FALSE),"Да","Нет"))</f>
        <v/>
      </c>
      <c r="J66" s="3">
        <f>IF(H66="","",IF(H66&lt;=VLOOKUP(B66,Цели!$A$4:$C$6,3,FALSE),"Да","Нет"))</f>
        <v/>
      </c>
    </row>
    <row r="67">
      <c r="A67" s="3">
        <f>IF(C67="","",ROW()-1)</f>
        <v/>
      </c>
      <c r="B67" s="3" t="n"/>
      <c r="C67" s="10" t="n"/>
      <c r="D67" s="10" t="n"/>
      <c r="E67" s="10" t="n"/>
      <c r="F67" s="3" t="n"/>
      <c r="G67" s="3">
        <f>IF(OR(C67="",D67=""),"",ROUND(MAX(0,MAX(0,((NETWORKDAYS.INTL(C67,D67,1,Цели!$D$9:$D$38)-1)*(Цели!$B$10-Цели!$B$9)+IF(NETWORKDAYS.INTL(D67,D67,1,Цели!$D$9:$D$38),MEDIAN(MOD(D67,1),Цели!$B$10,Цели!$B$9),Цели!$B$10)-MEDIAN(NETWORKDAYS.INTL(C67,C67,1,Цели!$D$9:$D$38)*MOD(C67,1),Цели!$B$10,Цели!$B$9))*24)-N(F67)),2))</f>
        <v/>
      </c>
      <c r="H67" s="3">
        <f>IF(OR(C67="",E67=""),"",ROUND(MAX(0,MAX(0,((NETWORKDAYS.INTL(C67,E67,1,Цели!$D$9:$D$38)-1)*(Цели!$B$10-Цели!$B$9)+IF(NETWORKDAYS.INTL(E67,E67,1,Цели!$D$9:$D$38),MEDIAN(MOD(E67,1),Цели!$B$10,Цели!$B$9),Цели!$B$10)-MEDIAN(NETWORKDAYS.INTL(C67,C67,1,Цели!$D$9:$D$38)*MOD(C67,1),Цели!$B$10,Цели!$B$9))*24)-N(F67)),2))</f>
        <v/>
      </c>
      <c r="I67" s="3">
        <f>IF(G67="","",IF(G67&lt;=VLOOKUP(B67,Цели!$A$4:$C$6,2,FALSE),"Да","Нет"))</f>
        <v/>
      </c>
      <c r="J67" s="3">
        <f>IF(H67="","",IF(H67&lt;=VLOOKUP(B67,Цели!$A$4:$C$6,3,FALSE),"Да","Нет"))</f>
        <v/>
      </c>
    </row>
    <row r="68">
      <c r="A68" s="3">
        <f>IF(C68="","",ROW()-1)</f>
        <v/>
      </c>
      <c r="B68" s="3" t="n"/>
      <c r="C68" s="10" t="n"/>
      <c r="D68" s="10" t="n"/>
      <c r="E68" s="10" t="n"/>
      <c r="F68" s="3" t="n"/>
      <c r="G68" s="3">
        <f>IF(OR(C68="",D68=""),"",ROUND(MAX(0,MAX(0,((NETWORKDAYS.INTL(C68,D68,1,Цели!$D$9:$D$38)-1)*(Цели!$B$10-Цели!$B$9)+IF(NETWORKDAYS.INTL(D68,D68,1,Цели!$D$9:$D$38),MEDIAN(MOD(D68,1),Цели!$B$10,Цели!$B$9),Цели!$B$10)-MEDIAN(NETWORKDAYS.INTL(C68,C68,1,Цели!$D$9:$D$38)*MOD(C68,1),Цели!$B$10,Цели!$B$9))*24)-N(F68)),2))</f>
        <v/>
      </c>
      <c r="H68" s="3">
        <f>IF(OR(C68="",E68=""),"",ROUND(MAX(0,MAX(0,((NETWORKDAYS.INTL(C68,E68,1,Цели!$D$9:$D$38)-1)*(Цели!$B$10-Цели!$B$9)+IF(NETWORKDAYS.INTL(E68,E68,1,Цели!$D$9:$D$38),MEDIAN(MOD(E68,1),Цели!$B$10,Цели!$B$9),Цели!$B$10)-MEDIAN(NETWORKDAYS.INTL(C68,C68,1,Цели!$D$9:$D$38)*MOD(C68,1),Цели!$B$10,Цели!$B$9))*24)-N(F68)),2))</f>
        <v/>
      </c>
      <c r="I68" s="3">
        <f>IF(G68="","",IF(G68&lt;=VLOOKUP(B68,Цели!$A$4:$C$6,2,FALSE),"Да","Нет"))</f>
        <v/>
      </c>
      <c r="J68" s="3">
        <f>IF(H68="","",IF(H68&lt;=VLOOKUP(B68,Цели!$A$4:$C$6,3,FALSE),"Да","Нет"))</f>
        <v/>
      </c>
    </row>
    <row r="69">
      <c r="A69" s="3">
        <f>IF(C69="","",ROW()-1)</f>
        <v/>
      </c>
      <c r="B69" s="3" t="n"/>
      <c r="C69" s="10" t="n"/>
      <c r="D69" s="10" t="n"/>
      <c r="E69" s="10" t="n"/>
      <c r="F69" s="3" t="n"/>
      <c r="G69" s="3">
        <f>IF(OR(C69="",D69=""),"",ROUND(MAX(0,MAX(0,((NETWORKDAYS.INTL(C69,D69,1,Цели!$D$9:$D$38)-1)*(Цели!$B$10-Цели!$B$9)+IF(NETWORKDAYS.INTL(D69,D69,1,Цели!$D$9:$D$38),MEDIAN(MOD(D69,1),Цели!$B$10,Цели!$B$9),Цели!$B$10)-MEDIAN(NETWORKDAYS.INTL(C69,C69,1,Цели!$D$9:$D$38)*MOD(C69,1),Цели!$B$10,Цели!$B$9))*24)-N(F69)),2))</f>
        <v/>
      </c>
      <c r="H69" s="3">
        <f>IF(OR(C69="",E69=""),"",ROUND(MAX(0,MAX(0,((NETWORKDAYS.INTL(C69,E69,1,Цели!$D$9:$D$38)-1)*(Цели!$B$10-Цели!$B$9)+IF(NETWORKDAYS.INTL(E69,E69,1,Цели!$D$9:$D$38),MEDIAN(MOD(E69,1),Цели!$B$10,Цели!$B$9),Цели!$B$10)-MEDIAN(NETWORKDAYS.INTL(C69,C69,1,Цели!$D$9:$D$38)*MOD(C69,1),Цели!$B$10,Цели!$B$9))*24)-N(F69)),2))</f>
        <v/>
      </c>
      <c r="I69" s="3">
        <f>IF(G69="","",IF(G69&lt;=VLOOKUP(B69,Цели!$A$4:$C$6,2,FALSE),"Да","Нет"))</f>
        <v/>
      </c>
      <c r="J69" s="3">
        <f>IF(H69="","",IF(H69&lt;=VLOOKUP(B69,Цели!$A$4:$C$6,3,FALSE),"Да","Нет"))</f>
        <v/>
      </c>
    </row>
    <row r="70">
      <c r="A70" s="3">
        <f>IF(C70="","",ROW()-1)</f>
        <v/>
      </c>
      <c r="B70" s="3" t="n"/>
      <c r="C70" s="10" t="n"/>
      <c r="D70" s="10" t="n"/>
      <c r="E70" s="10" t="n"/>
      <c r="F70" s="3" t="n"/>
      <c r="G70" s="3">
        <f>IF(OR(C70="",D70=""),"",ROUND(MAX(0,MAX(0,((NETWORKDAYS.INTL(C70,D70,1,Цели!$D$9:$D$38)-1)*(Цели!$B$10-Цели!$B$9)+IF(NETWORKDAYS.INTL(D70,D70,1,Цели!$D$9:$D$38),MEDIAN(MOD(D70,1),Цели!$B$10,Цели!$B$9),Цели!$B$10)-MEDIAN(NETWORKDAYS.INTL(C70,C70,1,Цели!$D$9:$D$38)*MOD(C70,1),Цели!$B$10,Цели!$B$9))*24)-N(F70)),2))</f>
        <v/>
      </c>
      <c r="H70" s="3">
        <f>IF(OR(C70="",E70=""),"",ROUND(MAX(0,MAX(0,((NETWORKDAYS.INTL(C70,E70,1,Цели!$D$9:$D$38)-1)*(Цели!$B$10-Цели!$B$9)+IF(NETWORKDAYS.INTL(E70,E70,1,Цели!$D$9:$D$38),MEDIAN(MOD(E70,1),Цели!$B$10,Цели!$B$9),Цели!$B$10)-MEDIAN(NETWORKDAYS.INTL(C70,C70,1,Цели!$D$9:$D$38)*MOD(C70,1),Цели!$B$10,Цели!$B$9))*24)-N(F70)),2))</f>
        <v/>
      </c>
      <c r="I70" s="3">
        <f>IF(G70="","",IF(G70&lt;=VLOOKUP(B70,Цели!$A$4:$C$6,2,FALSE),"Да","Нет"))</f>
        <v/>
      </c>
      <c r="J70" s="3">
        <f>IF(H70="","",IF(H70&lt;=VLOOKUP(B70,Цели!$A$4:$C$6,3,FALSE),"Да","Нет"))</f>
        <v/>
      </c>
    </row>
    <row r="71">
      <c r="A71" s="3">
        <f>IF(C71="","",ROW()-1)</f>
        <v/>
      </c>
      <c r="B71" s="3" t="n"/>
      <c r="C71" s="10" t="n"/>
      <c r="D71" s="10" t="n"/>
      <c r="E71" s="10" t="n"/>
      <c r="F71" s="3" t="n"/>
      <c r="G71" s="3">
        <f>IF(OR(C71="",D71=""),"",ROUND(MAX(0,MAX(0,((NETWORKDAYS.INTL(C71,D71,1,Цели!$D$9:$D$38)-1)*(Цели!$B$10-Цели!$B$9)+IF(NETWORKDAYS.INTL(D71,D71,1,Цели!$D$9:$D$38),MEDIAN(MOD(D71,1),Цели!$B$10,Цели!$B$9),Цели!$B$10)-MEDIAN(NETWORKDAYS.INTL(C71,C71,1,Цели!$D$9:$D$38)*MOD(C71,1),Цели!$B$10,Цели!$B$9))*24)-N(F71)),2))</f>
        <v/>
      </c>
      <c r="H71" s="3">
        <f>IF(OR(C71="",E71=""),"",ROUND(MAX(0,MAX(0,((NETWORKDAYS.INTL(C71,E71,1,Цели!$D$9:$D$38)-1)*(Цели!$B$10-Цели!$B$9)+IF(NETWORKDAYS.INTL(E71,E71,1,Цели!$D$9:$D$38),MEDIAN(MOD(E71,1),Цели!$B$10,Цели!$B$9),Цели!$B$10)-MEDIAN(NETWORKDAYS.INTL(C71,C71,1,Цели!$D$9:$D$38)*MOD(C71,1),Цели!$B$10,Цели!$B$9))*24)-N(F71)),2))</f>
        <v/>
      </c>
      <c r="I71" s="3">
        <f>IF(G71="","",IF(G71&lt;=VLOOKUP(B71,Цели!$A$4:$C$6,2,FALSE),"Да","Нет"))</f>
        <v/>
      </c>
      <c r="J71" s="3">
        <f>IF(H71="","",IF(H71&lt;=VLOOKUP(B71,Цели!$A$4:$C$6,3,FALSE),"Да","Нет"))</f>
        <v/>
      </c>
    </row>
    <row r="72">
      <c r="A72" s="3">
        <f>IF(C72="","",ROW()-1)</f>
        <v/>
      </c>
      <c r="B72" s="3" t="n"/>
      <c r="C72" s="10" t="n"/>
      <c r="D72" s="10" t="n"/>
      <c r="E72" s="10" t="n"/>
      <c r="F72" s="3" t="n"/>
      <c r="G72" s="3">
        <f>IF(OR(C72="",D72=""),"",ROUND(MAX(0,MAX(0,((NETWORKDAYS.INTL(C72,D72,1,Цели!$D$9:$D$38)-1)*(Цели!$B$10-Цели!$B$9)+IF(NETWORKDAYS.INTL(D72,D72,1,Цели!$D$9:$D$38),MEDIAN(MOD(D72,1),Цели!$B$10,Цели!$B$9),Цели!$B$10)-MEDIAN(NETWORKDAYS.INTL(C72,C72,1,Цели!$D$9:$D$38)*MOD(C72,1),Цели!$B$10,Цели!$B$9))*24)-N(F72)),2))</f>
        <v/>
      </c>
      <c r="H72" s="3">
        <f>IF(OR(C72="",E72=""),"",ROUND(MAX(0,MAX(0,((NETWORKDAYS.INTL(C72,E72,1,Цели!$D$9:$D$38)-1)*(Цели!$B$10-Цели!$B$9)+IF(NETWORKDAYS.INTL(E72,E72,1,Цели!$D$9:$D$38),MEDIAN(MOD(E72,1),Цели!$B$10,Цели!$B$9),Цели!$B$10)-MEDIAN(NETWORKDAYS.INTL(C72,C72,1,Цели!$D$9:$D$38)*MOD(C72,1),Цели!$B$10,Цели!$B$9))*24)-N(F72)),2))</f>
        <v/>
      </c>
      <c r="I72" s="3">
        <f>IF(G72="","",IF(G72&lt;=VLOOKUP(B72,Цели!$A$4:$C$6,2,FALSE),"Да","Нет"))</f>
        <v/>
      </c>
      <c r="J72" s="3">
        <f>IF(H72="","",IF(H72&lt;=VLOOKUP(B72,Цели!$A$4:$C$6,3,FALSE),"Да","Нет"))</f>
        <v/>
      </c>
    </row>
    <row r="73">
      <c r="A73" s="3">
        <f>IF(C73="","",ROW()-1)</f>
        <v/>
      </c>
      <c r="B73" s="3" t="n"/>
      <c r="C73" s="10" t="n"/>
      <c r="D73" s="10" t="n"/>
      <c r="E73" s="10" t="n"/>
      <c r="F73" s="3" t="n"/>
      <c r="G73" s="3">
        <f>IF(OR(C73="",D73=""),"",ROUND(MAX(0,MAX(0,((NETWORKDAYS.INTL(C73,D73,1,Цели!$D$9:$D$38)-1)*(Цели!$B$10-Цели!$B$9)+IF(NETWORKDAYS.INTL(D73,D73,1,Цели!$D$9:$D$38),MEDIAN(MOD(D73,1),Цели!$B$10,Цели!$B$9),Цели!$B$10)-MEDIAN(NETWORKDAYS.INTL(C73,C73,1,Цели!$D$9:$D$38)*MOD(C73,1),Цели!$B$10,Цели!$B$9))*24)-N(F73)),2))</f>
        <v/>
      </c>
      <c r="H73" s="3">
        <f>IF(OR(C73="",E73=""),"",ROUND(MAX(0,MAX(0,((NETWORKDAYS.INTL(C73,E73,1,Цели!$D$9:$D$38)-1)*(Цели!$B$10-Цели!$B$9)+IF(NETWORKDAYS.INTL(E73,E73,1,Цели!$D$9:$D$38),MEDIAN(MOD(E73,1),Цели!$B$10,Цели!$B$9),Цели!$B$10)-MEDIAN(NETWORKDAYS.INTL(C73,C73,1,Цели!$D$9:$D$38)*MOD(C73,1),Цели!$B$10,Цели!$B$9))*24)-N(F73)),2))</f>
        <v/>
      </c>
      <c r="I73" s="3">
        <f>IF(G73="","",IF(G73&lt;=VLOOKUP(B73,Цели!$A$4:$C$6,2,FALSE),"Да","Нет"))</f>
        <v/>
      </c>
      <c r="J73" s="3">
        <f>IF(H73="","",IF(H73&lt;=VLOOKUP(B73,Цели!$A$4:$C$6,3,FALSE),"Да","Нет"))</f>
        <v/>
      </c>
    </row>
    <row r="74">
      <c r="A74" s="3">
        <f>IF(C74="","",ROW()-1)</f>
        <v/>
      </c>
      <c r="B74" s="3" t="n"/>
      <c r="C74" s="10" t="n"/>
      <c r="D74" s="10" t="n"/>
      <c r="E74" s="10" t="n"/>
      <c r="F74" s="3" t="n"/>
      <c r="G74" s="3">
        <f>IF(OR(C74="",D74=""),"",ROUND(MAX(0,MAX(0,((NETWORKDAYS.INTL(C74,D74,1,Цели!$D$9:$D$38)-1)*(Цели!$B$10-Цели!$B$9)+IF(NETWORKDAYS.INTL(D74,D74,1,Цели!$D$9:$D$38),MEDIAN(MOD(D74,1),Цели!$B$10,Цели!$B$9),Цели!$B$10)-MEDIAN(NETWORKDAYS.INTL(C74,C74,1,Цели!$D$9:$D$38)*MOD(C74,1),Цели!$B$10,Цели!$B$9))*24)-N(F74)),2))</f>
        <v/>
      </c>
      <c r="H74" s="3">
        <f>IF(OR(C74="",E74=""),"",ROUND(MAX(0,MAX(0,((NETWORKDAYS.INTL(C74,E74,1,Цели!$D$9:$D$38)-1)*(Цели!$B$10-Цели!$B$9)+IF(NETWORKDAYS.INTL(E74,E74,1,Цели!$D$9:$D$38),MEDIAN(MOD(E74,1),Цели!$B$10,Цели!$B$9),Цели!$B$10)-MEDIAN(NETWORKDAYS.INTL(C74,C74,1,Цели!$D$9:$D$38)*MOD(C74,1),Цели!$B$10,Цели!$B$9))*24)-N(F74)),2))</f>
        <v/>
      </c>
      <c r="I74" s="3">
        <f>IF(G74="","",IF(G74&lt;=VLOOKUP(B74,Цели!$A$4:$C$6,2,FALSE),"Да","Нет"))</f>
        <v/>
      </c>
      <c r="J74" s="3">
        <f>IF(H74="","",IF(H74&lt;=VLOOKUP(B74,Цели!$A$4:$C$6,3,FALSE),"Да","Нет"))</f>
        <v/>
      </c>
    </row>
    <row r="75">
      <c r="A75" s="3">
        <f>IF(C75="","",ROW()-1)</f>
        <v/>
      </c>
      <c r="B75" s="3" t="n"/>
      <c r="C75" s="10" t="n"/>
      <c r="D75" s="10" t="n"/>
      <c r="E75" s="10" t="n"/>
      <c r="F75" s="3" t="n"/>
      <c r="G75" s="3">
        <f>IF(OR(C75="",D75=""),"",ROUND(MAX(0,MAX(0,((NETWORKDAYS.INTL(C75,D75,1,Цели!$D$9:$D$38)-1)*(Цели!$B$10-Цели!$B$9)+IF(NETWORKDAYS.INTL(D75,D75,1,Цели!$D$9:$D$38),MEDIAN(MOD(D75,1),Цели!$B$10,Цели!$B$9),Цели!$B$10)-MEDIAN(NETWORKDAYS.INTL(C75,C75,1,Цели!$D$9:$D$38)*MOD(C75,1),Цели!$B$10,Цели!$B$9))*24)-N(F75)),2))</f>
        <v/>
      </c>
      <c r="H75" s="3">
        <f>IF(OR(C75="",E75=""),"",ROUND(MAX(0,MAX(0,((NETWORKDAYS.INTL(C75,E75,1,Цели!$D$9:$D$38)-1)*(Цели!$B$10-Цели!$B$9)+IF(NETWORKDAYS.INTL(E75,E75,1,Цели!$D$9:$D$38),MEDIAN(MOD(E75,1),Цели!$B$10,Цели!$B$9),Цели!$B$10)-MEDIAN(NETWORKDAYS.INTL(C75,C75,1,Цели!$D$9:$D$38)*MOD(C75,1),Цели!$B$10,Цели!$B$9))*24)-N(F75)),2))</f>
        <v/>
      </c>
      <c r="I75" s="3">
        <f>IF(G75="","",IF(G75&lt;=VLOOKUP(B75,Цели!$A$4:$C$6,2,FALSE),"Да","Нет"))</f>
        <v/>
      </c>
      <c r="J75" s="3">
        <f>IF(H75="","",IF(H75&lt;=VLOOKUP(B75,Цели!$A$4:$C$6,3,FALSE),"Да","Нет"))</f>
        <v/>
      </c>
    </row>
    <row r="76">
      <c r="A76" s="3">
        <f>IF(C76="","",ROW()-1)</f>
        <v/>
      </c>
      <c r="B76" s="3" t="n"/>
      <c r="C76" s="10" t="n"/>
      <c r="D76" s="10" t="n"/>
      <c r="E76" s="10" t="n"/>
      <c r="F76" s="3" t="n"/>
      <c r="G76" s="3">
        <f>IF(OR(C76="",D76=""),"",ROUND(MAX(0,MAX(0,((NETWORKDAYS.INTL(C76,D76,1,Цели!$D$9:$D$38)-1)*(Цели!$B$10-Цели!$B$9)+IF(NETWORKDAYS.INTL(D76,D76,1,Цели!$D$9:$D$38),MEDIAN(MOD(D76,1),Цели!$B$10,Цели!$B$9),Цели!$B$10)-MEDIAN(NETWORKDAYS.INTL(C76,C76,1,Цели!$D$9:$D$38)*MOD(C76,1),Цели!$B$10,Цели!$B$9))*24)-N(F76)),2))</f>
        <v/>
      </c>
      <c r="H76" s="3">
        <f>IF(OR(C76="",E76=""),"",ROUND(MAX(0,MAX(0,((NETWORKDAYS.INTL(C76,E76,1,Цели!$D$9:$D$38)-1)*(Цели!$B$10-Цели!$B$9)+IF(NETWORKDAYS.INTL(E76,E76,1,Цели!$D$9:$D$38),MEDIAN(MOD(E76,1),Цели!$B$10,Цели!$B$9),Цели!$B$10)-MEDIAN(NETWORKDAYS.INTL(C76,C76,1,Цели!$D$9:$D$38)*MOD(C76,1),Цели!$B$10,Цели!$B$9))*24)-N(F76)),2))</f>
        <v/>
      </c>
      <c r="I76" s="3">
        <f>IF(G76="","",IF(G76&lt;=VLOOKUP(B76,Цели!$A$4:$C$6,2,FALSE),"Да","Нет"))</f>
        <v/>
      </c>
      <c r="J76" s="3">
        <f>IF(H76="","",IF(H76&lt;=VLOOKUP(B76,Цели!$A$4:$C$6,3,FALSE),"Да","Нет"))</f>
        <v/>
      </c>
    </row>
    <row r="77">
      <c r="A77" s="3">
        <f>IF(C77="","",ROW()-1)</f>
        <v/>
      </c>
      <c r="B77" s="3" t="n"/>
      <c r="C77" s="10" t="n"/>
      <c r="D77" s="10" t="n"/>
      <c r="E77" s="10" t="n"/>
      <c r="F77" s="3" t="n"/>
      <c r="G77" s="3">
        <f>IF(OR(C77="",D77=""),"",ROUND(MAX(0,MAX(0,((NETWORKDAYS.INTL(C77,D77,1,Цели!$D$9:$D$38)-1)*(Цели!$B$10-Цели!$B$9)+IF(NETWORKDAYS.INTL(D77,D77,1,Цели!$D$9:$D$38),MEDIAN(MOD(D77,1),Цели!$B$10,Цели!$B$9),Цели!$B$10)-MEDIAN(NETWORKDAYS.INTL(C77,C77,1,Цели!$D$9:$D$38)*MOD(C77,1),Цели!$B$10,Цели!$B$9))*24)-N(F77)),2))</f>
        <v/>
      </c>
      <c r="H77" s="3">
        <f>IF(OR(C77="",E77=""),"",ROUND(MAX(0,MAX(0,((NETWORKDAYS.INTL(C77,E77,1,Цели!$D$9:$D$38)-1)*(Цели!$B$10-Цели!$B$9)+IF(NETWORKDAYS.INTL(E77,E77,1,Цели!$D$9:$D$38),MEDIAN(MOD(E77,1),Цели!$B$10,Цели!$B$9),Цели!$B$10)-MEDIAN(NETWORKDAYS.INTL(C77,C77,1,Цели!$D$9:$D$38)*MOD(C77,1),Цели!$B$10,Цели!$B$9))*24)-N(F77)),2))</f>
        <v/>
      </c>
      <c r="I77" s="3">
        <f>IF(G77="","",IF(G77&lt;=VLOOKUP(B77,Цели!$A$4:$C$6,2,FALSE),"Да","Нет"))</f>
        <v/>
      </c>
      <c r="J77" s="3">
        <f>IF(H77="","",IF(H77&lt;=VLOOKUP(B77,Цели!$A$4:$C$6,3,FALSE),"Да","Нет"))</f>
        <v/>
      </c>
    </row>
    <row r="78">
      <c r="A78" s="3">
        <f>IF(C78="","",ROW()-1)</f>
        <v/>
      </c>
      <c r="B78" s="3" t="n"/>
      <c r="C78" s="10" t="n"/>
      <c r="D78" s="10" t="n"/>
      <c r="E78" s="10" t="n"/>
      <c r="F78" s="3" t="n"/>
      <c r="G78" s="3">
        <f>IF(OR(C78="",D78=""),"",ROUND(MAX(0,MAX(0,((NETWORKDAYS.INTL(C78,D78,1,Цели!$D$9:$D$38)-1)*(Цели!$B$10-Цели!$B$9)+IF(NETWORKDAYS.INTL(D78,D78,1,Цели!$D$9:$D$38),MEDIAN(MOD(D78,1),Цели!$B$10,Цели!$B$9),Цели!$B$10)-MEDIAN(NETWORKDAYS.INTL(C78,C78,1,Цели!$D$9:$D$38)*MOD(C78,1),Цели!$B$10,Цели!$B$9))*24)-N(F78)),2))</f>
        <v/>
      </c>
      <c r="H78" s="3">
        <f>IF(OR(C78="",E78=""),"",ROUND(MAX(0,MAX(0,((NETWORKDAYS.INTL(C78,E78,1,Цели!$D$9:$D$38)-1)*(Цели!$B$10-Цели!$B$9)+IF(NETWORKDAYS.INTL(E78,E78,1,Цели!$D$9:$D$38),MEDIAN(MOD(E78,1),Цели!$B$10,Цели!$B$9),Цели!$B$10)-MEDIAN(NETWORKDAYS.INTL(C78,C78,1,Цели!$D$9:$D$38)*MOD(C78,1),Цели!$B$10,Цели!$B$9))*24)-N(F78)),2))</f>
        <v/>
      </c>
      <c r="I78" s="3">
        <f>IF(G78="","",IF(G78&lt;=VLOOKUP(B78,Цели!$A$4:$C$6,2,FALSE),"Да","Нет"))</f>
        <v/>
      </c>
      <c r="J78" s="3">
        <f>IF(H78="","",IF(H78&lt;=VLOOKUP(B78,Цели!$A$4:$C$6,3,FALSE),"Да","Нет"))</f>
        <v/>
      </c>
    </row>
    <row r="79">
      <c r="A79" s="3">
        <f>IF(C79="","",ROW()-1)</f>
        <v/>
      </c>
      <c r="B79" s="3" t="n"/>
      <c r="C79" s="10" t="n"/>
      <c r="D79" s="10" t="n"/>
      <c r="E79" s="10" t="n"/>
      <c r="F79" s="3" t="n"/>
      <c r="G79" s="3">
        <f>IF(OR(C79="",D79=""),"",ROUND(MAX(0,MAX(0,((NETWORKDAYS.INTL(C79,D79,1,Цели!$D$9:$D$38)-1)*(Цели!$B$10-Цели!$B$9)+IF(NETWORKDAYS.INTL(D79,D79,1,Цели!$D$9:$D$38),MEDIAN(MOD(D79,1),Цели!$B$10,Цели!$B$9),Цели!$B$10)-MEDIAN(NETWORKDAYS.INTL(C79,C79,1,Цели!$D$9:$D$38)*MOD(C79,1),Цели!$B$10,Цели!$B$9))*24)-N(F79)),2))</f>
        <v/>
      </c>
      <c r="H79" s="3">
        <f>IF(OR(C79="",E79=""),"",ROUND(MAX(0,MAX(0,((NETWORKDAYS.INTL(C79,E79,1,Цели!$D$9:$D$38)-1)*(Цели!$B$10-Цели!$B$9)+IF(NETWORKDAYS.INTL(E79,E79,1,Цели!$D$9:$D$38),MEDIAN(MOD(E79,1),Цели!$B$10,Цели!$B$9),Цели!$B$10)-MEDIAN(NETWORKDAYS.INTL(C79,C79,1,Цели!$D$9:$D$38)*MOD(C79,1),Цели!$B$10,Цели!$B$9))*24)-N(F79)),2))</f>
        <v/>
      </c>
      <c r="I79" s="3">
        <f>IF(G79="","",IF(G79&lt;=VLOOKUP(B79,Цели!$A$4:$C$6,2,FALSE),"Да","Нет"))</f>
        <v/>
      </c>
      <c r="J79" s="3">
        <f>IF(H79="","",IF(H79&lt;=VLOOKUP(B79,Цели!$A$4:$C$6,3,FALSE),"Да","Нет"))</f>
        <v/>
      </c>
    </row>
    <row r="80">
      <c r="A80" s="3">
        <f>IF(C80="","",ROW()-1)</f>
        <v/>
      </c>
      <c r="B80" s="3" t="n"/>
      <c r="C80" s="10" t="n"/>
      <c r="D80" s="10" t="n"/>
      <c r="E80" s="10" t="n"/>
      <c r="F80" s="3" t="n"/>
      <c r="G80" s="3">
        <f>IF(OR(C80="",D80=""),"",ROUND(MAX(0,MAX(0,((NETWORKDAYS.INTL(C80,D80,1,Цели!$D$9:$D$38)-1)*(Цели!$B$10-Цели!$B$9)+IF(NETWORKDAYS.INTL(D80,D80,1,Цели!$D$9:$D$38),MEDIAN(MOD(D80,1),Цели!$B$10,Цели!$B$9),Цели!$B$10)-MEDIAN(NETWORKDAYS.INTL(C80,C80,1,Цели!$D$9:$D$38)*MOD(C80,1),Цели!$B$10,Цели!$B$9))*24)-N(F80)),2))</f>
        <v/>
      </c>
      <c r="H80" s="3">
        <f>IF(OR(C80="",E80=""),"",ROUND(MAX(0,MAX(0,((NETWORKDAYS.INTL(C80,E80,1,Цели!$D$9:$D$38)-1)*(Цели!$B$10-Цели!$B$9)+IF(NETWORKDAYS.INTL(E80,E80,1,Цели!$D$9:$D$38),MEDIAN(MOD(E80,1),Цели!$B$10,Цели!$B$9),Цели!$B$10)-MEDIAN(NETWORKDAYS.INTL(C80,C80,1,Цели!$D$9:$D$38)*MOD(C80,1),Цели!$B$10,Цели!$B$9))*24)-N(F80)),2))</f>
        <v/>
      </c>
      <c r="I80" s="3">
        <f>IF(G80="","",IF(G80&lt;=VLOOKUP(B80,Цели!$A$4:$C$6,2,FALSE),"Да","Нет"))</f>
        <v/>
      </c>
      <c r="J80" s="3">
        <f>IF(H80="","",IF(H80&lt;=VLOOKUP(B80,Цели!$A$4:$C$6,3,FALSE),"Да","Нет"))</f>
        <v/>
      </c>
    </row>
    <row r="81">
      <c r="A81" s="3">
        <f>IF(C81="","",ROW()-1)</f>
        <v/>
      </c>
      <c r="B81" s="3" t="n"/>
      <c r="C81" s="10" t="n"/>
      <c r="D81" s="10" t="n"/>
      <c r="E81" s="10" t="n"/>
      <c r="F81" s="3" t="n"/>
      <c r="G81" s="3">
        <f>IF(OR(C81="",D81=""),"",ROUND(MAX(0,MAX(0,((NETWORKDAYS.INTL(C81,D81,1,Цели!$D$9:$D$38)-1)*(Цели!$B$10-Цели!$B$9)+IF(NETWORKDAYS.INTL(D81,D81,1,Цели!$D$9:$D$38),MEDIAN(MOD(D81,1),Цели!$B$10,Цели!$B$9),Цели!$B$10)-MEDIAN(NETWORKDAYS.INTL(C81,C81,1,Цели!$D$9:$D$38)*MOD(C81,1),Цели!$B$10,Цели!$B$9))*24)-N(F81)),2))</f>
        <v/>
      </c>
      <c r="H81" s="3">
        <f>IF(OR(C81="",E81=""),"",ROUND(MAX(0,MAX(0,((NETWORKDAYS.INTL(C81,E81,1,Цели!$D$9:$D$38)-1)*(Цели!$B$10-Цели!$B$9)+IF(NETWORKDAYS.INTL(E81,E81,1,Цели!$D$9:$D$38),MEDIAN(MOD(E81,1),Цели!$B$10,Цели!$B$9),Цели!$B$10)-MEDIAN(NETWORKDAYS.INTL(C81,C81,1,Цели!$D$9:$D$38)*MOD(C81,1),Цели!$B$10,Цели!$B$9))*24)-N(F81)),2))</f>
        <v/>
      </c>
      <c r="I81" s="3">
        <f>IF(G81="","",IF(G81&lt;=VLOOKUP(B81,Цели!$A$4:$C$6,2,FALSE),"Да","Нет"))</f>
        <v/>
      </c>
      <c r="J81" s="3">
        <f>IF(H81="","",IF(H81&lt;=VLOOKUP(B81,Цели!$A$4:$C$6,3,FALSE),"Да","Нет"))</f>
        <v/>
      </c>
    </row>
    <row r="82">
      <c r="A82" s="3">
        <f>IF(C82="","",ROW()-1)</f>
        <v/>
      </c>
      <c r="B82" s="3" t="n"/>
      <c r="C82" s="10" t="n"/>
      <c r="D82" s="10" t="n"/>
      <c r="E82" s="10" t="n"/>
      <c r="F82" s="3" t="n"/>
      <c r="G82" s="3">
        <f>IF(OR(C82="",D82=""),"",ROUND(MAX(0,MAX(0,((NETWORKDAYS.INTL(C82,D82,1,Цели!$D$9:$D$38)-1)*(Цели!$B$10-Цели!$B$9)+IF(NETWORKDAYS.INTL(D82,D82,1,Цели!$D$9:$D$38),MEDIAN(MOD(D82,1),Цели!$B$10,Цели!$B$9),Цели!$B$10)-MEDIAN(NETWORKDAYS.INTL(C82,C82,1,Цели!$D$9:$D$38)*MOD(C82,1),Цели!$B$10,Цели!$B$9))*24)-N(F82)),2))</f>
        <v/>
      </c>
      <c r="H82" s="3">
        <f>IF(OR(C82="",E82=""),"",ROUND(MAX(0,MAX(0,((NETWORKDAYS.INTL(C82,E82,1,Цели!$D$9:$D$38)-1)*(Цели!$B$10-Цели!$B$9)+IF(NETWORKDAYS.INTL(E82,E82,1,Цели!$D$9:$D$38),MEDIAN(MOD(E82,1),Цели!$B$10,Цели!$B$9),Цели!$B$10)-MEDIAN(NETWORKDAYS.INTL(C82,C82,1,Цели!$D$9:$D$38)*MOD(C82,1),Цели!$B$10,Цели!$B$9))*24)-N(F82)),2))</f>
        <v/>
      </c>
      <c r="I82" s="3">
        <f>IF(G82="","",IF(G82&lt;=VLOOKUP(B82,Цели!$A$4:$C$6,2,FALSE),"Да","Нет"))</f>
        <v/>
      </c>
      <c r="J82" s="3">
        <f>IF(H82="","",IF(H82&lt;=VLOOKUP(B82,Цели!$A$4:$C$6,3,FALSE),"Да","Нет"))</f>
        <v/>
      </c>
    </row>
    <row r="83">
      <c r="A83" s="3">
        <f>IF(C83="","",ROW()-1)</f>
        <v/>
      </c>
      <c r="B83" s="3" t="n"/>
      <c r="C83" s="10" t="n"/>
      <c r="D83" s="10" t="n"/>
      <c r="E83" s="10" t="n"/>
      <c r="F83" s="3" t="n"/>
      <c r="G83" s="3">
        <f>IF(OR(C83="",D83=""),"",ROUND(MAX(0,MAX(0,((NETWORKDAYS.INTL(C83,D83,1,Цели!$D$9:$D$38)-1)*(Цели!$B$10-Цели!$B$9)+IF(NETWORKDAYS.INTL(D83,D83,1,Цели!$D$9:$D$38),MEDIAN(MOD(D83,1),Цели!$B$10,Цели!$B$9),Цели!$B$10)-MEDIAN(NETWORKDAYS.INTL(C83,C83,1,Цели!$D$9:$D$38)*MOD(C83,1),Цели!$B$10,Цели!$B$9))*24)-N(F83)),2))</f>
        <v/>
      </c>
      <c r="H83" s="3">
        <f>IF(OR(C83="",E83=""),"",ROUND(MAX(0,MAX(0,((NETWORKDAYS.INTL(C83,E83,1,Цели!$D$9:$D$38)-1)*(Цели!$B$10-Цели!$B$9)+IF(NETWORKDAYS.INTL(E83,E83,1,Цели!$D$9:$D$38),MEDIAN(MOD(E83,1),Цели!$B$10,Цели!$B$9),Цели!$B$10)-MEDIAN(NETWORKDAYS.INTL(C83,C83,1,Цели!$D$9:$D$38)*MOD(C83,1),Цели!$B$10,Цели!$B$9))*24)-N(F83)),2))</f>
        <v/>
      </c>
      <c r="I83" s="3">
        <f>IF(G83="","",IF(G83&lt;=VLOOKUP(B83,Цели!$A$4:$C$6,2,FALSE),"Да","Нет"))</f>
        <v/>
      </c>
      <c r="J83" s="3">
        <f>IF(H83="","",IF(H83&lt;=VLOOKUP(B83,Цели!$A$4:$C$6,3,FALSE),"Да","Нет"))</f>
        <v/>
      </c>
    </row>
    <row r="84">
      <c r="A84" s="3">
        <f>IF(C84="","",ROW()-1)</f>
        <v/>
      </c>
      <c r="B84" s="3" t="n"/>
      <c r="C84" s="10" t="n"/>
      <c r="D84" s="10" t="n"/>
      <c r="E84" s="10" t="n"/>
      <c r="F84" s="3" t="n"/>
      <c r="G84" s="3">
        <f>IF(OR(C84="",D84=""),"",ROUND(MAX(0,MAX(0,((NETWORKDAYS.INTL(C84,D84,1,Цели!$D$9:$D$38)-1)*(Цели!$B$10-Цели!$B$9)+IF(NETWORKDAYS.INTL(D84,D84,1,Цели!$D$9:$D$38),MEDIAN(MOD(D84,1),Цели!$B$10,Цели!$B$9),Цели!$B$10)-MEDIAN(NETWORKDAYS.INTL(C84,C84,1,Цели!$D$9:$D$38)*MOD(C84,1),Цели!$B$10,Цели!$B$9))*24)-N(F84)),2))</f>
        <v/>
      </c>
      <c r="H84" s="3">
        <f>IF(OR(C84="",E84=""),"",ROUND(MAX(0,MAX(0,((NETWORKDAYS.INTL(C84,E84,1,Цели!$D$9:$D$38)-1)*(Цели!$B$10-Цели!$B$9)+IF(NETWORKDAYS.INTL(E84,E84,1,Цели!$D$9:$D$38),MEDIAN(MOD(E84,1),Цели!$B$10,Цели!$B$9),Цели!$B$10)-MEDIAN(NETWORKDAYS.INTL(C84,C84,1,Цели!$D$9:$D$38)*MOD(C84,1),Цели!$B$10,Цели!$B$9))*24)-N(F84)),2))</f>
        <v/>
      </c>
      <c r="I84" s="3">
        <f>IF(G84="","",IF(G84&lt;=VLOOKUP(B84,Цели!$A$4:$C$6,2,FALSE),"Да","Нет"))</f>
        <v/>
      </c>
      <c r="J84" s="3">
        <f>IF(H84="","",IF(H84&lt;=VLOOKUP(B84,Цели!$A$4:$C$6,3,FALSE),"Да","Нет"))</f>
        <v/>
      </c>
    </row>
    <row r="85">
      <c r="A85" s="3">
        <f>IF(C85="","",ROW()-1)</f>
        <v/>
      </c>
      <c r="B85" s="3" t="n"/>
      <c r="C85" s="10" t="n"/>
      <c r="D85" s="10" t="n"/>
      <c r="E85" s="10" t="n"/>
      <c r="F85" s="3" t="n"/>
      <c r="G85" s="3">
        <f>IF(OR(C85="",D85=""),"",ROUND(MAX(0,MAX(0,((NETWORKDAYS.INTL(C85,D85,1,Цели!$D$9:$D$38)-1)*(Цели!$B$10-Цели!$B$9)+IF(NETWORKDAYS.INTL(D85,D85,1,Цели!$D$9:$D$38),MEDIAN(MOD(D85,1),Цели!$B$10,Цели!$B$9),Цели!$B$10)-MEDIAN(NETWORKDAYS.INTL(C85,C85,1,Цели!$D$9:$D$38)*MOD(C85,1),Цели!$B$10,Цели!$B$9))*24)-N(F85)),2))</f>
        <v/>
      </c>
      <c r="H85" s="3">
        <f>IF(OR(C85="",E85=""),"",ROUND(MAX(0,MAX(0,((NETWORKDAYS.INTL(C85,E85,1,Цели!$D$9:$D$38)-1)*(Цели!$B$10-Цели!$B$9)+IF(NETWORKDAYS.INTL(E85,E85,1,Цели!$D$9:$D$38),MEDIAN(MOD(E85,1),Цели!$B$10,Цели!$B$9),Цели!$B$10)-MEDIAN(NETWORKDAYS.INTL(C85,C85,1,Цели!$D$9:$D$38)*MOD(C85,1),Цели!$B$10,Цели!$B$9))*24)-N(F85)),2))</f>
        <v/>
      </c>
      <c r="I85" s="3">
        <f>IF(G85="","",IF(G85&lt;=VLOOKUP(B85,Цели!$A$4:$C$6,2,FALSE),"Да","Нет"))</f>
        <v/>
      </c>
      <c r="J85" s="3">
        <f>IF(H85="","",IF(H85&lt;=VLOOKUP(B85,Цели!$A$4:$C$6,3,FALSE),"Да","Нет"))</f>
        <v/>
      </c>
    </row>
    <row r="86">
      <c r="A86" s="3">
        <f>IF(C86="","",ROW()-1)</f>
        <v/>
      </c>
      <c r="B86" s="3" t="n"/>
      <c r="C86" s="10" t="n"/>
      <c r="D86" s="10" t="n"/>
      <c r="E86" s="10" t="n"/>
      <c r="F86" s="3" t="n"/>
      <c r="G86" s="3">
        <f>IF(OR(C86="",D86=""),"",ROUND(MAX(0,MAX(0,((NETWORKDAYS.INTL(C86,D86,1,Цели!$D$9:$D$38)-1)*(Цели!$B$10-Цели!$B$9)+IF(NETWORKDAYS.INTL(D86,D86,1,Цели!$D$9:$D$38),MEDIAN(MOD(D86,1),Цели!$B$10,Цели!$B$9),Цели!$B$10)-MEDIAN(NETWORKDAYS.INTL(C86,C86,1,Цели!$D$9:$D$38)*MOD(C86,1),Цели!$B$10,Цели!$B$9))*24)-N(F86)),2))</f>
        <v/>
      </c>
      <c r="H86" s="3">
        <f>IF(OR(C86="",E86=""),"",ROUND(MAX(0,MAX(0,((NETWORKDAYS.INTL(C86,E86,1,Цели!$D$9:$D$38)-1)*(Цели!$B$10-Цели!$B$9)+IF(NETWORKDAYS.INTL(E86,E86,1,Цели!$D$9:$D$38),MEDIAN(MOD(E86,1),Цели!$B$10,Цели!$B$9),Цели!$B$10)-MEDIAN(NETWORKDAYS.INTL(C86,C86,1,Цели!$D$9:$D$38)*MOD(C86,1),Цели!$B$10,Цели!$B$9))*24)-N(F86)),2))</f>
        <v/>
      </c>
      <c r="I86" s="3">
        <f>IF(G86="","",IF(G86&lt;=VLOOKUP(B86,Цели!$A$4:$C$6,2,FALSE),"Да","Нет"))</f>
        <v/>
      </c>
      <c r="J86" s="3">
        <f>IF(H86="","",IF(H86&lt;=VLOOKUP(B86,Цели!$A$4:$C$6,3,FALSE),"Да","Нет"))</f>
        <v/>
      </c>
    </row>
    <row r="87">
      <c r="A87" s="3">
        <f>IF(C87="","",ROW()-1)</f>
        <v/>
      </c>
      <c r="B87" s="3" t="n"/>
      <c r="C87" s="10" t="n"/>
      <c r="D87" s="10" t="n"/>
      <c r="E87" s="10" t="n"/>
      <c r="F87" s="3" t="n"/>
      <c r="G87" s="3">
        <f>IF(OR(C87="",D87=""),"",ROUND(MAX(0,MAX(0,((NETWORKDAYS.INTL(C87,D87,1,Цели!$D$9:$D$38)-1)*(Цели!$B$10-Цели!$B$9)+IF(NETWORKDAYS.INTL(D87,D87,1,Цели!$D$9:$D$38),MEDIAN(MOD(D87,1),Цели!$B$10,Цели!$B$9),Цели!$B$10)-MEDIAN(NETWORKDAYS.INTL(C87,C87,1,Цели!$D$9:$D$38)*MOD(C87,1),Цели!$B$10,Цели!$B$9))*24)-N(F87)),2))</f>
        <v/>
      </c>
      <c r="H87" s="3">
        <f>IF(OR(C87="",E87=""),"",ROUND(MAX(0,MAX(0,((NETWORKDAYS.INTL(C87,E87,1,Цели!$D$9:$D$38)-1)*(Цели!$B$10-Цели!$B$9)+IF(NETWORKDAYS.INTL(E87,E87,1,Цели!$D$9:$D$38),MEDIAN(MOD(E87,1),Цели!$B$10,Цели!$B$9),Цели!$B$10)-MEDIAN(NETWORKDAYS.INTL(C87,C87,1,Цели!$D$9:$D$38)*MOD(C87,1),Цели!$B$10,Цели!$B$9))*24)-N(F87)),2))</f>
        <v/>
      </c>
      <c r="I87" s="3">
        <f>IF(G87="","",IF(G87&lt;=VLOOKUP(B87,Цели!$A$4:$C$6,2,FALSE),"Да","Нет"))</f>
        <v/>
      </c>
      <c r="J87" s="3">
        <f>IF(H87="","",IF(H87&lt;=VLOOKUP(B87,Цели!$A$4:$C$6,3,FALSE),"Да","Нет"))</f>
        <v/>
      </c>
    </row>
    <row r="88">
      <c r="A88" s="3">
        <f>IF(C88="","",ROW()-1)</f>
        <v/>
      </c>
      <c r="B88" s="3" t="n"/>
      <c r="C88" s="10" t="n"/>
      <c r="D88" s="10" t="n"/>
      <c r="E88" s="10" t="n"/>
      <c r="F88" s="3" t="n"/>
      <c r="G88" s="3">
        <f>IF(OR(C88="",D88=""),"",ROUND(MAX(0,MAX(0,((NETWORKDAYS.INTL(C88,D88,1,Цели!$D$9:$D$38)-1)*(Цели!$B$10-Цели!$B$9)+IF(NETWORKDAYS.INTL(D88,D88,1,Цели!$D$9:$D$38),MEDIAN(MOD(D88,1),Цели!$B$10,Цели!$B$9),Цели!$B$10)-MEDIAN(NETWORKDAYS.INTL(C88,C88,1,Цели!$D$9:$D$38)*MOD(C88,1),Цели!$B$10,Цели!$B$9))*24)-N(F88)),2))</f>
        <v/>
      </c>
      <c r="H88" s="3">
        <f>IF(OR(C88="",E88=""),"",ROUND(MAX(0,MAX(0,((NETWORKDAYS.INTL(C88,E88,1,Цели!$D$9:$D$38)-1)*(Цели!$B$10-Цели!$B$9)+IF(NETWORKDAYS.INTL(E88,E88,1,Цели!$D$9:$D$38),MEDIAN(MOD(E88,1),Цели!$B$10,Цели!$B$9),Цели!$B$10)-MEDIAN(NETWORKDAYS.INTL(C88,C88,1,Цели!$D$9:$D$38)*MOD(C88,1),Цели!$B$10,Цели!$B$9))*24)-N(F88)),2))</f>
        <v/>
      </c>
      <c r="I88" s="3">
        <f>IF(G88="","",IF(G88&lt;=VLOOKUP(B88,Цели!$A$4:$C$6,2,FALSE),"Да","Нет"))</f>
        <v/>
      </c>
      <c r="J88" s="3">
        <f>IF(H88="","",IF(H88&lt;=VLOOKUP(B88,Цели!$A$4:$C$6,3,FALSE),"Да","Нет"))</f>
        <v/>
      </c>
    </row>
    <row r="89">
      <c r="A89" s="3">
        <f>IF(C89="","",ROW()-1)</f>
        <v/>
      </c>
      <c r="B89" s="3" t="n"/>
      <c r="C89" s="10" t="n"/>
      <c r="D89" s="10" t="n"/>
      <c r="E89" s="10" t="n"/>
      <c r="F89" s="3" t="n"/>
      <c r="G89" s="3">
        <f>IF(OR(C89="",D89=""),"",ROUND(MAX(0,MAX(0,((NETWORKDAYS.INTL(C89,D89,1,Цели!$D$9:$D$38)-1)*(Цели!$B$10-Цели!$B$9)+IF(NETWORKDAYS.INTL(D89,D89,1,Цели!$D$9:$D$38),MEDIAN(MOD(D89,1),Цели!$B$10,Цели!$B$9),Цели!$B$10)-MEDIAN(NETWORKDAYS.INTL(C89,C89,1,Цели!$D$9:$D$38)*MOD(C89,1),Цели!$B$10,Цели!$B$9))*24)-N(F89)),2))</f>
        <v/>
      </c>
      <c r="H89" s="3">
        <f>IF(OR(C89="",E89=""),"",ROUND(MAX(0,MAX(0,((NETWORKDAYS.INTL(C89,E89,1,Цели!$D$9:$D$38)-1)*(Цели!$B$10-Цели!$B$9)+IF(NETWORKDAYS.INTL(E89,E89,1,Цели!$D$9:$D$38),MEDIAN(MOD(E89,1),Цели!$B$10,Цели!$B$9),Цели!$B$10)-MEDIAN(NETWORKDAYS.INTL(C89,C89,1,Цели!$D$9:$D$38)*MOD(C89,1),Цели!$B$10,Цели!$B$9))*24)-N(F89)),2))</f>
        <v/>
      </c>
      <c r="I89" s="3">
        <f>IF(G89="","",IF(G89&lt;=VLOOKUP(B89,Цели!$A$4:$C$6,2,FALSE),"Да","Нет"))</f>
        <v/>
      </c>
      <c r="J89" s="3">
        <f>IF(H89="","",IF(H89&lt;=VLOOKUP(B89,Цели!$A$4:$C$6,3,FALSE),"Да","Нет"))</f>
        <v/>
      </c>
    </row>
    <row r="90">
      <c r="A90" s="3">
        <f>IF(C90="","",ROW()-1)</f>
        <v/>
      </c>
      <c r="B90" s="3" t="n"/>
      <c r="C90" s="10" t="n"/>
      <c r="D90" s="10" t="n"/>
      <c r="E90" s="10" t="n"/>
      <c r="F90" s="3" t="n"/>
      <c r="G90" s="3">
        <f>IF(OR(C90="",D90=""),"",ROUND(MAX(0,MAX(0,((NETWORKDAYS.INTL(C90,D90,1,Цели!$D$9:$D$38)-1)*(Цели!$B$10-Цели!$B$9)+IF(NETWORKDAYS.INTL(D90,D90,1,Цели!$D$9:$D$38),MEDIAN(MOD(D90,1),Цели!$B$10,Цели!$B$9),Цели!$B$10)-MEDIAN(NETWORKDAYS.INTL(C90,C90,1,Цели!$D$9:$D$38)*MOD(C90,1),Цели!$B$10,Цели!$B$9))*24)-N(F90)),2))</f>
        <v/>
      </c>
      <c r="H90" s="3">
        <f>IF(OR(C90="",E90=""),"",ROUND(MAX(0,MAX(0,((NETWORKDAYS.INTL(C90,E90,1,Цели!$D$9:$D$38)-1)*(Цели!$B$10-Цели!$B$9)+IF(NETWORKDAYS.INTL(E90,E90,1,Цели!$D$9:$D$38),MEDIAN(MOD(E90,1),Цели!$B$10,Цели!$B$9),Цели!$B$10)-MEDIAN(NETWORKDAYS.INTL(C90,C90,1,Цели!$D$9:$D$38)*MOD(C90,1),Цели!$B$10,Цели!$B$9))*24)-N(F90)),2))</f>
        <v/>
      </c>
      <c r="I90" s="3">
        <f>IF(G90="","",IF(G90&lt;=VLOOKUP(B90,Цели!$A$4:$C$6,2,FALSE),"Да","Нет"))</f>
        <v/>
      </c>
      <c r="J90" s="3">
        <f>IF(H90="","",IF(H90&lt;=VLOOKUP(B90,Цели!$A$4:$C$6,3,FALSE),"Да","Нет"))</f>
        <v/>
      </c>
    </row>
    <row r="91">
      <c r="A91" s="3">
        <f>IF(C91="","",ROW()-1)</f>
        <v/>
      </c>
      <c r="B91" s="3" t="n"/>
      <c r="C91" s="10" t="n"/>
      <c r="D91" s="10" t="n"/>
      <c r="E91" s="10" t="n"/>
      <c r="F91" s="3" t="n"/>
      <c r="G91" s="3">
        <f>IF(OR(C91="",D91=""),"",ROUND(MAX(0,MAX(0,((NETWORKDAYS.INTL(C91,D91,1,Цели!$D$9:$D$38)-1)*(Цели!$B$10-Цели!$B$9)+IF(NETWORKDAYS.INTL(D91,D91,1,Цели!$D$9:$D$38),MEDIAN(MOD(D91,1),Цели!$B$10,Цели!$B$9),Цели!$B$10)-MEDIAN(NETWORKDAYS.INTL(C91,C91,1,Цели!$D$9:$D$38)*MOD(C91,1),Цели!$B$10,Цели!$B$9))*24)-N(F91)),2))</f>
        <v/>
      </c>
      <c r="H91" s="3">
        <f>IF(OR(C91="",E91=""),"",ROUND(MAX(0,MAX(0,((NETWORKDAYS.INTL(C91,E91,1,Цели!$D$9:$D$38)-1)*(Цели!$B$10-Цели!$B$9)+IF(NETWORKDAYS.INTL(E91,E91,1,Цели!$D$9:$D$38),MEDIAN(MOD(E91,1),Цели!$B$10,Цели!$B$9),Цели!$B$10)-MEDIAN(NETWORKDAYS.INTL(C91,C91,1,Цели!$D$9:$D$38)*MOD(C91,1),Цели!$B$10,Цели!$B$9))*24)-N(F91)),2))</f>
        <v/>
      </c>
      <c r="I91" s="3">
        <f>IF(G91="","",IF(G91&lt;=VLOOKUP(B91,Цели!$A$4:$C$6,2,FALSE),"Да","Нет"))</f>
        <v/>
      </c>
      <c r="J91" s="3">
        <f>IF(H91="","",IF(H91&lt;=VLOOKUP(B91,Цели!$A$4:$C$6,3,FALSE),"Да","Нет"))</f>
        <v/>
      </c>
    </row>
    <row r="92">
      <c r="A92" s="3">
        <f>IF(C92="","",ROW()-1)</f>
        <v/>
      </c>
      <c r="B92" s="3" t="n"/>
      <c r="C92" s="10" t="n"/>
      <c r="D92" s="10" t="n"/>
      <c r="E92" s="10" t="n"/>
      <c r="F92" s="3" t="n"/>
      <c r="G92" s="3">
        <f>IF(OR(C92="",D92=""),"",ROUND(MAX(0,MAX(0,((NETWORKDAYS.INTL(C92,D92,1,Цели!$D$9:$D$38)-1)*(Цели!$B$10-Цели!$B$9)+IF(NETWORKDAYS.INTL(D92,D92,1,Цели!$D$9:$D$38),MEDIAN(MOD(D92,1),Цели!$B$10,Цели!$B$9),Цели!$B$10)-MEDIAN(NETWORKDAYS.INTL(C92,C92,1,Цели!$D$9:$D$38)*MOD(C92,1),Цели!$B$10,Цели!$B$9))*24)-N(F92)),2))</f>
        <v/>
      </c>
      <c r="H92" s="3">
        <f>IF(OR(C92="",E92=""),"",ROUND(MAX(0,MAX(0,((NETWORKDAYS.INTL(C92,E92,1,Цели!$D$9:$D$38)-1)*(Цели!$B$10-Цели!$B$9)+IF(NETWORKDAYS.INTL(E92,E92,1,Цели!$D$9:$D$38),MEDIAN(MOD(E92,1),Цели!$B$10,Цели!$B$9),Цели!$B$10)-MEDIAN(NETWORKDAYS.INTL(C92,C92,1,Цели!$D$9:$D$38)*MOD(C92,1),Цели!$B$10,Цели!$B$9))*24)-N(F92)),2))</f>
        <v/>
      </c>
      <c r="I92" s="3">
        <f>IF(G92="","",IF(G92&lt;=VLOOKUP(B92,Цели!$A$4:$C$6,2,FALSE),"Да","Нет"))</f>
        <v/>
      </c>
      <c r="J92" s="3">
        <f>IF(H92="","",IF(H92&lt;=VLOOKUP(B92,Цели!$A$4:$C$6,3,FALSE),"Да","Нет"))</f>
        <v/>
      </c>
    </row>
    <row r="93">
      <c r="A93" s="3">
        <f>IF(C93="","",ROW()-1)</f>
        <v/>
      </c>
      <c r="B93" s="3" t="n"/>
      <c r="C93" s="10" t="n"/>
      <c r="D93" s="10" t="n"/>
      <c r="E93" s="10" t="n"/>
      <c r="F93" s="3" t="n"/>
      <c r="G93" s="3">
        <f>IF(OR(C93="",D93=""),"",ROUND(MAX(0,MAX(0,((NETWORKDAYS.INTL(C93,D93,1,Цели!$D$9:$D$38)-1)*(Цели!$B$10-Цели!$B$9)+IF(NETWORKDAYS.INTL(D93,D93,1,Цели!$D$9:$D$38),MEDIAN(MOD(D93,1),Цели!$B$10,Цели!$B$9),Цели!$B$10)-MEDIAN(NETWORKDAYS.INTL(C93,C93,1,Цели!$D$9:$D$38)*MOD(C93,1),Цели!$B$10,Цели!$B$9))*24)-N(F93)),2))</f>
        <v/>
      </c>
      <c r="H93" s="3">
        <f>IF(OR(C93="",E93=""),"",ROUND(MAX(0,MAX(0,((NETWORKDAYS.INTL(C93,E93,1,Цели!$D$9:$D$38)-1)*(Цели!$B$10-Цели!$B$9)+IF(NETWORKDAYS.INTL(E93,E93,1,Цели!$D$9:$D$38),MEDIAN(MOD(E93,1),Цели!$B$10,Цели!$B$9),Цели!$B$10)-MEDIAN(NETWORKDAYS.INTL(C93,C93,1,Цели!$D$9:$D$38)*MOD(C93,1),Цели!$B$10,Цели!$B$9))*24)-N(F93)),2))</f>
        <v/>
      </c>
      <c r="I93" s="3">
        <f>IF(G93="","",IF(G93&lt;=VLOOKUP(B93,Цели!$A$4:$C$6,2,FALSE),"Да","Нет"))</f>
        <v/>
      </c>
      <c r="J93" s="3">
        <f>IF(H93="","",IF(H93&lt;=VLOOKUP(B93,Цели!$A$4:$C$6,3,FALSE),"Да","Нет"))</f>
        <v/>
      </c>
    </row>
    <row r="94">
      <c r="A94" s="3">
        <f>IF(C94="","",ROW()-1)</f>
        <v/>
      </c>
      <c r="B94" s="3" t="n"/>
      <c r="C94" s="10" t="n"/>
      <c r="D94" s="10" t="n"/>
      <c r="E94" s="10" t="n"/>
      <c r="F94" s="3" t="n"/>
      <c r="G94" s="3">
        <f>IF(OR(C94="",D94=""),"",ROUND(MAX(0,MAX(0,((NETWORKDAYS.INTL(C94,D94,1,Цели!$D$9:$D$38)-1)*(Цели!$B$10-Цели!$B$9)+IF(NETWORKDAYS.INTL(D94,D94,1,Цели!$D$9:$D$38),MEDIAN(MOD(D94,1),Цели!$B$10,Цели!$B$9),Цели!$B$10)-MEDIAN(NETWORKDAYS.INTL(C94,C94,1,Цели!$D$9:$D$38)*MOD(C94,1),Цели!$B$10,Цели!$B$9))*24)-N(F94)),2))</f>
        <v/>
      </c>
      <c r="H94" s="3">
        <f>IF(OR(C94="",E94=""),"",ROUND(MAX(0,MAX(0,((NETWORKDAYS.INTL(C94,E94,1,Цели!$D$9:$D$38)-1)*(Цели!$B$10-Цели!$B$9)+IF(NETWORKDAYS.INTL(E94,E94,1,Цели!$D$9:$D$38),MEDIAN(MOD(E94,1),Цели!$B$10,Цели!$B$9),Цели!$B$10)-MEDIAN(NETWORKDAYS.INTL(C94,C94,1,Цели!$D$9:$D$38)*MOD(C94,1),Цели!$B$10,Цели!$B$9))*24)-N(F94)),2))</f>
        <v/>
      </c>
      <c r="I94" s="3">
        <f>IF(G94="","",IF(G94&lt;=VLOOKUP(B94,Цели!$A$4:$C$6,2,FALSE),"Да","Нет"))</f>
        <v/>
      </c>
      <c r="J94" s="3">
        <f>IF(H94="","",IF(H94&lt;=VLOOKUP(B94,Цели!$A$4:$C$6,3,FALSE),"Да","Нет"))</f>
        <v/>
      </c>
    </row>
    <row r="95">
      <c r="A95" s="3">
        <f>IF(C95="","",ROW()-1)</f>
        <v/>
      </c>
      <c r="B95" s="3" t="n"/>
      <c r="C95" s="10" t="n"/>
      <c r="D95" s="10" t="n"/>
      <c r="E95" s="10" t="n"/>
      <c r="F95" s="3" t="n"/>
      <c r="G95" s="3">
        <f>IF(OR(C95="",D95=""),"",ROUND(MAX(0,MAX(0,((NETWORKDAYS.INTL(C95,D95,1,Цели!$D$9:$D$38)-1)*(Цели!$B$10-Цели!$B$9)+IF(NETWORKDAYS.INTL(D95,D95,1,Цели!$D$9:$D$38),MEDIAN(MOD(D95,1),Цели!$B$10,Цели!$B$9),Цели!$B$10)-MEDIAN(NETWORKDAYS.INTL(C95,C95,1,Цели!$D$9:$D$38)*MOD(C95,1),Цели!$B$10,Цели!$B$9))*24)-N(F95)),2))</f>
        <v/>
      </c>
      <c r="H95" s="3">
        <f>IF(OR(C95="",E95=""),"",ROUND(MAX(0,MAX(0,((NETWORKDAYS.INTL(C95,E95,1,Цели!$D$9:$D$38)-1)*(Цели!$B$10-Цели!$B$9)+IF(NETWORKDAYS.INTL(E95,E95,1,Цели!$D$9:$D$38),MEDIAN(MOD(E95,1),Цели!$B$10,Цели!$B$9),Цели!$B$10)-MEDIAN(NETWORKDAYS.INTL(C95,C95,1,Цели!$D$9:$D$38)*MOD(C95,1),Цели!$B$10,Цели!$B$9))*24)-N(F95)),2))</f>
        <v/>
      </c>
      <c r="I95" s="3">
        <f>IF(G95="","",IF(G95&lt;=VLOOKUP(B95,Цели!$A$4:$C$6,2,FALSE),"Да","Нет"))</f>
        <v/>
      </c>
      <c r="J95" s="3">
        <f>IF(H95="","",IF(H95&lt;=VLOOKUP(B95,Цели!$A$4:$C$6,3,FALSE),"Да","Нет"))</f>
        <v/>
      </c>
    </row>
    <row r="96">
      <c r="A96" s="3">
        <f>IF(C96="","",ROW()-1)</f>
        <v/>
      </c>
      <c r="B96" s="3" t="n"/>
      <c r="C96" s="10" t="n"/>
      <c r="D96" s="10" t="n"/>
      <c r="E96" s="10" t="n"/>
      <c r="F96" s="3" t="n"/>
      <c r="G96" s="3">
        <f>IF(OR(C96="",D96=""),"",ROUND(MAX(0,MAX(0,((NETWORKDAYS.INTL(C96,D96,1,Цели!$D$9:$D$38)-1)*(Цели!$B$10-Цели!$B$9)+IF(NETWORKDAYS.INTL(D96,D96,1,Цели!$D$9:$D$38),MEDIAN(MOD(D96,1),Цели!$B$10,Цели!$B$9),Цели!$B$10)-MEDIAN(NETWORKDAYS.INTL(C96,C96,1,Цели!$D$9:$D$38)*MOD(C96,1),Цели!$B$10,Цели!$B$9))*24)-N(F96)),2))</f>
        <v/>
      </c>
      <c r="H96" s="3">
        <f>IF(OR(C96="",E96=""),"",ROUND(MAX(0,MAX(0,((NETWORKDAYS.INTL(C96,E96,1,Цели!$D$9:$D$38)-1)*(Цели!$B$10-Цели!$B$9)+IF(NETWORKDAYS.INTL(E96,E96,1,Цели!$D$9:$D$38),MEDIAN(MOD(E96,1),Цели!$B$10,Цели!$B$9),Цели!$B$10)-MEDIAN(NETWORKDAYS.INTL(C96,C96,1,Цели!$D$9:$D$38)*MOD(C96,1),Цели!$B$10,Цели!$B$9))*24)-N(F96)),2))</f>
        <v/>
      </c>
      <c r="I96" s="3">
        <f>IF(G96="","",IF(G96&lt;=VLOOKUP(B96,Цели!$A$4:$C$6,2,FALSE),"Да","Нет"))</f>
        <v/>
      </c>
      <c r="J96" s="3">
        <f>IF(H96="","",IF(H96&lt;=VLOOKUP(B96,Цели!$A$4:$C$6,3,FALSE),"Да","Нет"))</f>
        <v/>
      </c>
    </row>
    <row r="97">
      <c r="A97" s="3">
        <f>IF(C97="","",ROW()-1)</f>
        <v/>
      </c>
      <c r="B97" s="3" t="n"/>
      <c r="C97" s="10" t="n"/>
      <c r="D97" s="10" t="n"/>
      <c r="E97" s="10" t="n"/>
      <c r="F97" s="3" t="n"/>
      <c r="G97" s="3">
        <f>IF(OR(C97="",D97=""),"",ROUND(MAX(0,MAX(0,((NETWORKDAYS.INTL(C97,D97,1,Цели!$D$9:$D$38)-1)*(Цели!$B$10-Цели!$B$9)+IF(NETWORKDAYS.INTL(D97,D97,1,Цели!$D$9:$D$38),MEDIAN(MOD(D97,1),Цели!$B$10,Цели!$B$9),Цели!$B$10)-MEDIAN(NETWORKDAYS.INTL(C97,C97,1,Цели!$D$9:$D$38)*MOD(C97,1),Цели!$B$10,Цели!$B$9))*24)-N(F97)),2))</f>
        <v/>
      </c>
      <c r="H97" s="3">
        <f>IF(OR(C97="",E97=""),"",ROUND(MAX(0,MAX(0,((NETWORKDAYS.INTL(C97,E97,1,Цели!$D$9:$D$38)-1)*(Цели!$B$10-Цели!$B$9)+IF(NETWORKDAYS.INTL(E97,E97,1,Цели!$D$9:$D$38),MEDIAN(MOD(E97,1),Цели!$B$10,Цели!$B$9),Цели!$B$10)-MEDIAN(NETWORKDAYS.INTL(C97,C97,1,Цели!$D$9:$D$38)*MOD(C97,1),Цели!$B$10,Цели!$B$9))*24)-N(F97)),2))</f>
        <v/>
      </c>
      <c r="I97" s="3">
        <f>IF(G97="","",IF(G97&lt;=VLOOKUP(B97,Цели!$A$4:$C$6,2,FALSE),"Да","Нет"))</f>
        <v/>
      </c>
      <c r="J97" s="3">
        <f>IF(H97="","",IF(H97&lt;=VLOOKUP(B97,Цели!$A$4:$C$6,3,FALSE),"Да","Нет"))</f>
        <v/>
      </c>
    </row>
    <row r="98">
      <c r="A98" s="3">
        <f>IF(C98="","",ROW()-1)</f>
        <v/>
      </c>
      <c r="B98" s="3" t="n"/>
      <c r="C98" s="10" t="n"/>
      <c r="D98" s="10" t="n"/>
      <c r="E98" s="10" t="n"/>
      <c r="F98" s="3" t="n"/>
      <c r="G98" s="3">
        <f>IF(OR(C98="",D98=""),"",ROUND(MAX(0,MAX(0,((NETWORKDAYS.INTL(C98,D98,1,Цели!$D$9:$D$38)-1)*(Цели!$B$10-Цели!$B$9)+IF(NETWORKDAYS.INTL(D98,D98,1,Цели!$D$9:$D$38),MEDIAN(MOD(D98,1),Цели!$B$10,Цели!$B$9),Цели!$B$10)-MEDIAN(NETWORKDAYS.INTL(C98,C98,1,Цели!$D$9:$D$38)*MOD(C98,1),Цели!$B$10,Цели!$B$9))*24)-N(F98)),2))</f>
        <v/>
      </c>
      <c r="H98" s="3">
        <f>IF(OR(C98="",E98=""),"",ROUND(MAX(0,MAX(0,((NETWORKDAYS.INTL(C98,E98,1,Цели!$D$9:$D$38)-1)*(Цели!$B$10-Цели!$B$9)+IF(NETWORKDAYS.INTL(E98,E98,1,Цели!$D$9:$D$38),MEDIAN(MOD(E98,1),Цели!$B$10,Цели!$B$9),Цели!$B$10)-MEDIAN(NETWORKDAYS.INTL(C98,C98,1,Цели!$D$9:$D$38)*MOD(C98,1),Цели!$B$10,Цели!$B$9))*24)-N(F98)),2))</f>
        <v/>
      </c>
      <c r="I98" s="3">
        <f>IF(G98="","",IF(G98&lt;=VLOOKUP(B98,Цели!$A$4:$C$6,2,FALSE),"Да","Нет"))</f>
        <v/>
      </c>
      <c r="J98" s="3">
        <f>IF(H98="","",IF(H98&lt;=VLOOKUP(B98,Цели!$A$4:$C$6,3,FALSE),"Да","Нет"))</f>
        <v/>
      </c>
    </row>
    <row r="99">
      <c r="A99" s="3">
        <f>IF(C99="","",ROW()-1)</f>
        <v/>
      </c>
      <c r="B99" s="3" t="n"/>
      <c r="C99" s="10" t="n"/>
      <c r="D99" s="10" t="n"/>
      <c r="E99" s="10" t="n"/>
      <c r="F99" s="3" t="n"/>
      <c r="G99" s="3">
        <f>IF(OR(C99="",D99=""),"",ROUND(MAX(0,MAX(0,((NETWORKDAYS.INTL(C99,D99,1,Цели!$D$9:$D$38)-1)*(Цели!$B$10-Цели!$B$9)+IF(NETWORKDAYS.INTL(D99,D99,1,Цели!$D$9:$D$38),MEDIAN(MOD(D99,1),Цели!$B$10,Цели!$B$9),Цели!$B$10)-MEDIAN(NETWORKDAYS.INTL(C99,C99,1,Цели!$D$9:$D$38)*MOD(C99,1),Цели!$B$10,Цели!$B$9))*24)-N(F99)),2))</f>
        <v/>
      </c>
      <c r="H99" s="3">
        <f>IF(OR(C99="",E99=""),"",ROUND(MAX(0,MAX(0,((NETWORKDAYS.INTL(C99,E99,1,Цели!$D$9:$D$38)-1)*(Цели!$B$10-Цели!$B$9)+IF(NETWORKDAYS.INTL(E99,E99,1,Цели!$D$9:$D$38),MEDIAN(MOD(E99,1),Цели!$B$10,Цели!$B$9),Цели!$B$10)-MEDIAN(NETWORKDAYS.INTL(C99,C99,1,Цели!$D$9:$D$38)*MOD(C99,1),Цели!$B$10,Цели!$B$9))*24)-N(F99)),2))</f>
        <v/>
      </c>
      <c r="I99" s="3">
        <f>IF(G99="","",IF(G99&lt;=VLOOKUP(B99,Цели!$A$4:$C$6,2,FALSE),"Да","Нет"))</f>
        <v/>
      </c>
      <c r="J99" s="3">
        <f>IF(H99="","",IF(H99&lt;=VLOOKUP(B99,Цели!$A$4:$C$6,3,FALSE),"Да","Нет"))</f>
        <v/>
      </c>
    </row>
    <row r="100">
      <c r="A100" s="3">
        <f>IF(C100="","",ROW()-1)</f>
        <v/>
      </c>
      <c r="B100" s="3" t="n"/>
      <c r="C100" s="10" t="n"/>
      <c r="D100" s="10" t="n"/>
      <c r="E100" s="10" t="n"/>
      <c r="F100" s="3" t="n"/>
      <c r="G100" s="3">
        <f>IF(OR(C100="",D100=""),"",ROUND(MAX(0,MAX(0,((NETWORKDAYS.INTL(C100,D100,1,Цели!$D$9:$D$38)-1)*(Цели!$B$10-Цели!$B$9)+IF(NETWORKDAYS.INTL(D100,D100,1,Цели!$D$9:$D$38),MEDIAN(MOD(D100,1),Цели!$B$10,Цели!$B$9),Цели!$B$10)-MEDIAN(NETWORKDAYS.INTL(C100,C100,1,Цели!$D$9:$D$38)*MOD(C100,1),Цели!$B$10,Цели!$B$9))*24)-N(F100)),2))</f>
        <v/>
      </c>
      <c r="H100" s="3">
        <f>IF(OR(C100="",E100=""),"",ROUND(MAX(0,MAX(0,((NETWORKDAYS.INTL(C100,E100,1,Цели!$D$9:$D$38)-1)*(Цели!$B$10-Цели!$B$9)+IF(NETWORKDAYS.INTL(E100,E100,1,Цели!$D$9:$D$38),MEDIAN(MOD(E100,1),Цели!$B$10,Цели!$B$9),Цели!$B$10)-MEDIAN(NETWORKDAYS.INTL(C100,C100,1,Цели!$D$9:$D$38)*MOD(C100,1),Цели!$B$10,Цели!$B$9))*24)-N(F100)),2))</f>
        <v/>
      </c>
      <c r="I100" s="3">
        <f>IF(G100="","",IF(G100&lt;=VLOOKUP(B100,Цели!$A$4:$C$6,2,FALSE),"Да","Нет"))</f>
        <v/>
      </c>
      <c r="J100" s="3">
        <f>IF(H100="","",IF(H100&lt;=VLOOKUP(B100,Цели!$A$4:$C$6,3,FALSE),"Да","Нет"))</f>
        <v/>
      </c>
    </row>
    <row r="101">
      <c r="A101" s="3">
        <f>IF(C101="","",ROW()-1)</f>
        <v/>
      </c>
      <c r="B101" s="3" t="n"/>
      <c r="C101" s="10" t="n"/>
      <c r="D101" s="10" t="n"/>
      <c r="E101" s="10" t="n"/>
      <c r="F101" s="3" t="n"/>
      <c r="G101" s="3">
        <f>IF(OR(C101="",D101=""),"",ROUND(MAX(0,MAX(0,((NETWORKDAYS.INTL(C101,D101,1,Цели!$D$9:$D$38)-1)*(Цели!$B$10-Цели!$B$9)+IF(NETWORKDAYS.INTL(D101,D101,1,Цели!$D$9:$D$38),MEDIAN(MOD(D101,1),Цели!$B$10,Цели!$B$9),Цели!$B$10)-MEDIAN(NETWORKDAYS.INTL(C101,C101,1,Цели!$D$9:$D$38)*MOD(C101,1),Цели!$B$10,Цели!$B$9))*24)-N(F101)),2))</f>
        <v/>
      </c>
      <c r="H101" s="3">
        <f>IF(OR(C101="",E101=""),"",ROUND(MAX(0,MAX(0,((NETWORKDAYS.INTL(C101,E101,1,Цели!$D$9:$D$38)-1)*(Цели!$B$10-Цели!$B$9)+IF(NETWORKDAYS.INTL(E101,E101,1,Цели!$D$9:$D$38),MEDIAN(MOD(E101,1),Цели!$B$10,Цели!$B$9),Цели!$B$10)-MEDIAN(NETWORKDAYS.INTL(C101,C101,1,Цели!$D$9:$D$38)*MOD(C101,1),Цели!$B$10,Цели!$B$9))*24)-N(F101)),2))</f>
        <v/>
      </c>
      <c r="I101" s="3">
        <f>IF(G101="","",IF(G101&lt;=VLOOKUP(B101,Цели!$A$4:$C$6,2,FALSE),"Да","Нет"))</f>
        <v/>
      </c>
      <c r="J101" s="3">
        <f>IF(H101="","",IF(H101&lt;=VLOOKUP(B101,Цели!$A$4:$C$6,3,FALSE),"Да","Нет"))</f>
        <v/>
      </c>
    </row>
    <row r="102">
      <c r="A102" s="3">
        <f>IF(C102="","",ROW()-1)</f>
        <v/>
      </c>
      <c r="B102" s="3" t="n"/>
      <c r="C102" s="10" t="n"/>
      <c r="D102" s="10" t="n"/>
      <c r="E102" s="10" t="n"/>
      <c r="F102" s="3" t="n"/>
      <c r="G102" s="3">
        <f>IF(OR(C102="",D102=""),"",ROUND(MAX(0,MAX(0,((NETWORKDAYS.INTL(C102,D102,1,Цели!$D$9:$D$38)-1)*(Цели!$B$10-Цели!$B$9)+IF(NETWORKDAYS.INTL(D102,D102,1,Цели!$D$9:$D$38),MEDIAN(MOD(D102,1),Цели!$B$10,Цели!$B$9),Цели!$B$10)-MEDIAN(NETWORKDAYS.INTL(C102,C102,1,Цели!$D$9:$D$38)*MOD(C102,1),Цели!$B$10,Цели!$B$9))*24)-N(F102)),2))</f>
        <v/>
      </c>
      <c r="H102" s="3">
        <f>IF(OR(C102="",E102=""),"",ROUND(MAX(0,MAX(0,((NETWORKDAYS.INTL(C102,E102,1,Цели!$D$9:$D$38)-1)*(Цели!$B$10-Цели!$B$9)+IF(NETWORKDAYS.INTL(E102,E102,1,Цели!$D$9:$D$38),MEDIAN(MOD(E102,1),Цели!$B$10,Цели!$B$9),Цели!$B$10)-MEDIAN(NETWORKDAYS.INTL(C102,C102,1,Цели!$D$9:$D$38)*MOD(C102,1),Цели!$B$10,Цели!$B$9))*24)-N(F102)),2))</f>
        <v/>
      </c>
      <c r="I102" s="3">
        <f>IF(G102="","",IF(G102&lt;=VLOOKUP(B102,Цели!$A$4:$C$6,2,FALSE),"Да","Нет"))</f>
        <v/>
      </c>
      <c r="J102" s="3">
        <f>IF(H102="","",IF(H102&lt;=VLOOKUP(B102,Цели!$A$4:$C$6,3,FALSE),"Да","Нет"))</f>
        <v/>
      </c>
    </row>
    <row r="103">
      <c r="A103" s="3">
        <f>IF(C103="","",ROW()-1)</f>
        <v/>
      </c>
      <c r="B103" s="3" t="n"/>
      <c r="C103" s="10" t="n"/>
      <c r="D103" s="10" t="n"/>
      <c r="E103" s="10" t="n"/>
      <c r="F103" s="3" t="n"/>
      <c r="G103" s="3">
        <f>IF(OR(C103="",D103=""),"",ROUND(MAX(0,MAX(0,((NETWORKDAYS.INTL(C103,D103,1,Цели!$D$9:$D$38)-1)*(Цели!$B$10-Цели!$B$9)+IF(NETWORKDAYS.INTL(D103,D103,1,Цели!$D$9:$D$38),MEDIAN(MOD(D103,1),Цели!$B$10,Цели!$B$9),Цели!$B$10)-MEDIAN(NETWORKDAYS.INTL(C103,C103,1,Цели!$D$9:$D$38)*MOD(C103,1),Цели!$B$10,Цели!$B$9))*24)-N(F103)),2))</f>
        <v/>
      </c>
      <c r="H103" s="3">
        <f>IF(OR(C103="",E103=""),"",ROUND(MAX(0,MAX(0,((NETWORKDAYS.INTL(C103,E103,1,Цели!$D$9:$D$38)-1)*(Цели!$B$10-Цели!$B$9)+IF(NETWORKDAYS.INTL(E103,E103,1,Цели!$D$9:$D$38),MEDIAN(MOD(E103,1),Цели!$B$10,Цели!$B$9),Цели!$B$10)-MEDIAN(NETWORKDAYS.INTL(C103,C103,1,Цели!$D$9:$D$38)*MOD(C103,1),Цели!$B$10,Цели!$B$9))*24)-N(F103)),2))</f>
        <v/>
      </c>
      <c r="I103" s="3">
        <f>IF(G103="","",IF(G103&lt;=VLOOKUP(B103,Цели!$A$4:$C$6,2,FALSE),"Да","Нет"))</f>
        <v/>
      </c>
      <c r="J103" s="3">
        <f>IF(H103="","",IF(H103&lt;=VLOOKUP(B103,Цели!$A$4:$C$6,3,FALSE),"Да","Нет"))</f>
        <v/>
      </c>
    </row>
    <row r="104">
      <c r="A104" s="3">
        <f>IF(C104="","",ROW()-1)</f>
        <v/>
      </c>
      <c r="B104" s="3" t="n"/>
      <c r="C104" s="10" t="n"/>
      <c r="D104" s="10" t="n"/>
      <c r="E104" s="10" t="n"/>
      <c r="F104" s="3" t="n"/>
      <c r="G104" s="3">
        <f>IF(OR(C104="",D104=""),"",ROUND(MAX(0,MAX(0,((NETWORKDAYS.INTL(C104,D104,1,Цели!$D$9:$D$38)-1)*(Цели!$B$10-Цели!$B$9)+IF(NETWORKDAYS.INTL(D104,D104,1,Цели!$D$9:$D$38),MEDIAN(MOD(D104,1),Цели!$B$10,Цели!$B$9),Цели!$B$10)-MEDIAN(NETWORKDAYS.INTL(C104,C104,1,Цели!$D$9:$D$38)*MOD(C104,1),Цели!$B$10,Цели!$B$9))*24)-N(F104)),2))</f>
        <v/>
      </c>
      <c r="H104" s="3">
        <f>IF(OR(C104="",E104=""),"",ROUND(MAX(0,MAX(0,((NETWORKDAYS.INTL(C104,E104,1,Цели!$D$9:$D$38)-1)*(Цели!$B$10-Цели!$B$9)+IF(NETWORKDAYS.INTL(E104,E104,1,Цели!$D$9:$D$38),MEDIAN(MOD(E104,1),Цели!$B$10,Цели!$B$9),Цели!$B$10)-MEDIAN(NETWORKDAYS.INTL(C104,C104,1,Цели!$D$9:$D$38)*MOD(C104,1),Цели!$B$10,Цели!$B$9))*24)-N(F104)),2))</f>
        <v/>
      </c>
      <c r="I104" s="3">
        <f>IF(G104="","",IF(G104&lt;=VLOOKUP(B104,Цели!$A$4:$C$6,2,FALSE),"Да","Нет"))</f>
        <v/>
      </c>
      <c r="J104" s="3">
        <f>IF(H104="","",IF(H104&lt;=VLOOKUP(B104,Цели!$A$4:$C$6,3,FALSE),"Да","Нет"))</f>
        <v/>
      </c>
    </row>
    <row r="105">
      <c r="A105" s="3">
        <f>IF(C105="","",ROW()-1)</f>
        <v/>
      </c>
      <c r="B105" s="3" t="n"/>
      <c r="C105" s="10" t="n"/>
      <c r="D105" s="10" t="n"/>
      <c r="E105" s="10" t="n"/>
      <c r="F105" s="3" t="n"/>
      <c r="G105" s="3">
        <f>IF(OR(C105="",D105=""),"",ROUND(MAX(0,MAX(0,((NETWORKDAYS.INTL(C105,D105,1,Цели!$D$9:$D$38)-1)*(Цели!$B$10-Цели!$B$9)+IF(NETWORKDAYS.INTL(D105,D105,1,Цели!$D$9:$D$38),MEDIAN(MOD(D105,1),Цели!$B$10,Цели!$B$9),Цели!$B$10)-MEDIAN(NETWORKDAYS.INTL(C105,C105,1,Цели!$D$9:$D$38)*MOD(C105,1),Цели!$B$10,Цели!$B$9))*24)-N(F105)),2))</f>
        <v/>
      </c>
      <c r="H105" s="3">
        <f>IF(OR(C105="",E105=""),"",ROUND(MAX(0,MAX(0,((NETWORKDAYS.INTL(C105,E105,1,Цели!$D$9:$D$38)-1)*(Цели!$B$10-Цели!$B$9)+IF(NETWORKDAYS.INTL(E105,E105,1,Цели!$D$9:$D$38),MEDIAN(MOD(E105,1),Цели!$B$10,Цели!$B$9),Цели!$B$10)-MEDIAN(NETWORKDAYS.INTL(C105,C105,1,Цели!$D$9:$D$38)*MOD(C105,1),Цели!$B$10,Цели!$B$9))*24)-N(F105)),2))</f>
        <v/>
      </c>
      <c r="I105" s="3">
        <f>IF(G105="","",IF(G105&lt;=VLOOKUP(B105,Цели!$A$4:$C$6,2,FALSE),"Да","Нет"))</f>
        <v/>
      </c>
      <c r="J105" s="3">
        <f>IF(H105="","",IF(H105&lt;=VLOOKUP(B105,Цели!$A$4:$C$6,3,FALSE),"Да","Нет"))</f>
        <v/>
      </c>
    </row>
    <row r="106">
      <c r="A106" s="3">
        <f>IF(C106="","",ROW()-1)</f>
        <v/>
      </c>
      <c r="B106" s="3" t="n"/>
      <c r="C106" s="10" t="n"/>
      <c r="D106" s="10" t="n"/>
      <c r="E106" s="10" t="n"/>
      <c r="F106" s="3" t="n"/>
      <c r="G106" s="3">
        <f>IF(OR(C106="",D106=""),"",ROUND(MAX(0,MAX(0,((NETWORKDAYS.INTL(C106,D106,1,Цели!$D$9:$D$38)-1)*(Цели!$B$10-Цели!$B$9)+IF(NETWORKDAYS.INTL(D106,D106,1,Цели!$D$9:$D$38),MEDIAN(MOD(D106,1),Цели!$B$10,Цели!$B$9),Цели!$B$10)-MEDIAN(NETWORKDAYS.INTL(C106,C106,1,Цели!$D$9:$D$38)*MOD(C106,1),Цели!$B$10,Цели!$B$9))*24)-N(F106)),2))</f>
        <v/>
      </c>
      <c r="H106" s="3">
        <f>IF(OR(C106="",E106=""),"",ROUND(MAX(0,MAX(0,((NETWORKDAYS.INTL(C106,E106,1,Цели!$D$9:$D$38)-1)*(Цели!$B$10-Цели!$B$9)+IF(NETWORKDAYS.INTL(E106,E106,1,Цели!$D$9:$D$38),MEDIAN(MOD(E106,1),Цели!$B$10,Цели!$B$9),Цели!$B$10)-MEDIAN(NETWORKDAYS.INTL(C106,C106,1,Цели!$D$9:$D$38)*MOD(C106,1),Цели!$B$10,Цели!$B$9))*24)-N(F106)),2))</f>
        <v/>
      </c>
      <c r="I106" s="3">
        <f>IF(G106="","",IF(G106&lt;=VLOOKUP(B106,Цели!$A$4:$C$6,2,FALSE),"Да","Нет"))</f>
        <v/>
      </c>
      <c r="J106" s="3">
        <f>IF(H106="","",IF(H106&lt;=VLOOKUP(B106,Цели!$A$4:$C$6,3,FALSE),"Да","Нет"))</f>
        <v/>
      </c>
    </row>
    <row r="107">
      <c r="A107" s="3">
        <f>IF(C107="","",ROW()-1)</f>
        <v/>
      </c>
      <c r="B107" s="3" t="n"/>
      <c r="C107" s="10" t="n"/>
      <c r="D107" s="10" t="n"/>
      <c r="E107" s="10" t="n"/>
      <c r="F107" s="3" t="n"/>
      <c r="G107" s="3">
        <f>IF(OR(C107="",D107=""),"",ROUND(MAX(0,MAX(0,((NETWORKDAYS.INTL(C107,D107,1,Цели!$D$9:$D$38)-1)*(Цели!$B$10-Цели!$B$9)+IF(NETWORKDAYS.INTL(D107,D107,1,Цели!$D$9:$D$38),MEDIAN(MOD(D107,1),Цели!$B$10,Цели!$B$9),Цели!$B$10)-MEDIAN(NETWORKDAYS.INTL(C107,C107,1,Цели!$D$9:$D$38)*MOD(C107,1),Цели!$B$10,Цели!$B$9))*24)-N(F107)),2))</f>
        <v/>
      </c>
      <c r="H107" s="3">
        <f>IF(OR(C107="",E107=""),"",ROUND(MAX(0,MAX(0,((NETWORKDAYS.INTL(C107,E107,1,Цели!$D$9:$D$38)-1)*(Цели!$B$10-Цели!$B$9)+IF(NETWORKDAYS.INTL(E107,E107,1,Цели!$D$9:$D$38),MEDIAN(MOD(E107,1),Цели!$B$10,Цели!$B$9),Цели!$B$10)-MEDIAN(NETWORKDAYS.INTL(C107,C107,1,Цели!$D$9:$D$38)*MOD(C107,1),Цели!$B$10,Цели!$B$9))*24)-N(F107)),2))</f>
        <v/>
      </c>
      <c r="I107" s="3">
        <f>IF(G107="","",IF(G107&lt;=VLOOKUP(B107,Цели!$A$4:$C$6,2,FALSE),"Да","Нет"))</f>
        <v/>
      </c>
      <c r="J107" s="3">
        <f>IF(H107="","",IF(H107&lt;=VLOOKUP(B107,Цели!$A$4:$C$6,3,FALSE),"Да","Нет"))</f>
        <v/>
      </c>
    </row>
    <row r="108">
      <c r="A108" s="3">
        <f>IF(C108="","",ROW()-1)</f>
        <v/>
      </c>
      <c r="B108" s="3" t="n"/>
      <c r="C108" s="10" t="n"/>
      <c r="D108" s="10" t="n"/>
      <c r="E108" s="10" t="n"/>
      <c r="F108" s="3" t="n"/>
      <c r="G108" s="3">
        <f>IF(OR(C108="",D108=""),"",ROUND(MAX(0,MAX(0,((NETWORKDAYS.INTL(C108,D108,1,Цели!$D$9:$D$38)-1)*(Цели!$B$10-Цели!$B$9)+IF(NETWORKDAYS.INTL(D108,D108,1,Цели!$D$9:$D$38),MEDIAN(MOD(D108,1),Цели!$B$10,Цели!$B$9),Цели!$B$10)-MEDIAN(NETWORKDAYS.INTL(C108,C108,1,Цели!$D$9:$D$38)*MOD(C108,1),Цели!$B$10,Цели!$B$9))*24)-N(F108)),2))</f>
        <v/>
      </c>
      <c r="H108" s="3">
        <f>IF(OR(C108="",E108=""),"",ROUND(MAX(0,MAX(0,((NETWORKDAYS.INTL(C108,E108,1,Цели!$D$9:$D$38)-1)*(Цели!$B$10-Цели!$B$9)+IF(NETWORKDAYS.INTL(E108,E108,1,Цели!$D$9:$D$38),MEDIAN(MOD(E108,1),Цели!$B$10,Цели!$B$9),Цели!$B$10)-MEDIAN(NETWORKDAYS.INTL(C108,C108,1,Цели!$D$9:$D$38)*MOD(C108,1),Цели!$B$10,Цели!$B$9))*24)-N(F108)),2))</f>
        <v/>
      </c>
      <c r="I108" s="3">
        <f>IF(G108="","",IF(G108&lt;=VLOOKUP(B108,Цели!$A$4:$C$6,2,FALSE),"Да","Нет"))</f>
        <v/>
      </c>
      <c r="J108" s="3">
        <f>IF(H108="","",IF(H108&lt;=VLOOKUP(B108,Цели!$A$4:$C$6,3,FALSE),"Да","Нет"))</f>
        <v/>
      </c>
    </row>
    <row r="109">
      <c r="A109" s="3">
        <f>IF(C109="","",ROW()-1)</f>
        <v/>
      </c>
      <c r="B109" s="3" t="n"/>
      <c r="C109" s="10" t="n"/>
      <c r="D109" s="10" t="n"/>
      <c r="E109" s="10" t="n"/>
      <c r="F109" s="3" t="n"/>
      <c r="G109" s="3">
        <f>IF(OR(C109="",D109=""),"",ROUND(MAX(0,MAX(0,((NETWORKDAYS.INTL(C109,D109,1,Цели!$D$9:$D$38)-1)*(Цели!$B$10-Цели!$B$9)+IF(NETWORKDAYS.INTL(D109,D109,1,Цели!$D$9:$D$38),MEDIAN(MOD(D109,1),Цели!$B$10,Цели!$B$9),Цели!$B$10)-MEDIAN(NETWORKDAYS.INTL(C109,C109,1,Цели!$D$9:$D$38)*MOD(C109,1),Цели!$B$10,Цели!$B$9))*24)-N(F109)),2))</f>
        <v/>
      </c>
      <c r="H109" s="3">
        <f>IF(OR(C109="",E109=""),"",ROUND(MAX(0,MAX(0,((NETWORKDAYS.INTL(C109,E109,1,Цели!$D$9:$D$38)-1)*(Цели!$B$10-Цели!$B$9)+IF(NETWORKDAYS.INTL(E109,E109,1,Цели!$D$9:$D$38),MEDIAN(MOD(E109,1),Цели!$B$10,Цели!$B$9),Цели!$B$10)-MEDIAN(NETWORKDAYS.INTL(C109,C109,1,Цели!$D$9:$D$38)*MOD(C109,1),Цели!$B$10,Цели!$B$9))*24)-N(F109)),2))</f>
        <v/>
      </c>
      <c r="I109" s="3">
        <f>IF(G109="","",IF(G109&lt;=VLOOKUP(B109,Цели!$A$4:$C$6,2,FALSE),"Да","Нет"))</f>
        <v/>
      </c>
      <c r="J109" s="3">
        <f>IF(H109="","",IF(H109&lt;=VLOOKUP(B109,Цели!$A$4:$C$6,3,FALSE),"Да","Нет"))</f>
        <v/>
      </c>
    </row>
    <row r="110">
      <c r="A110" s="3">
        <f>IF(C110="","",ROW()-1)</f>
        <v/>
      </c>
      <c r="B110" s="3" t="n"/>
      <c r="C110" s="10" t="n"/>
      <c r="D110" s="10" t="n"/>
      <c r="E110" s="10" t="n"/>
      <c r="F110" s="3" t="n"/>
      <c r="G110" s="3">
        <f>IF(OR(C110="",D110=""),"",ROUND(MAX(0,MAX(0,((NETWORKDAYS.INTL(C110,D110,1,Цели!$D$9:$D$38)-1)*(Цели!$B$10-Цели!$B$9)+IF(NETWORKDAYS.INTL(D110,D110,1,Цели!$D$9:$D$38),MEDIAN(MOD(D110,1),Цели!$B$10,Цели!$B$9),Цели!$B$10)-MEDIAN(NETWORKDAYS.INTL(C110,C110,1,Цели!$D$9:$D$38)*MOD(C110,1),Цели!$B$10,Цели!$B$9))*24)-N(F110)),2))</f>
        <v/>
      </c>
      <c r="H110" s="3">
        <f>IF(OR(C110="",E110=""),"",ROUND(MAX(0,MAX(0,((NETWORKDAYS.INTL(C110,E110,1,Цели!$D$9:$D$38)-1)*(Цели!$B$10-Цели!$B$9)+IF(NETWORKDAYS.INTL(E110,E110,1,Цели!$D$9:$D$38),MEDIAN(MOD(E110,1),Цели!$B$10,Цели!$B$9),Цели!$B$10)-MEDIAN(NETWORKDAYS.INTL(C110,C110,1,Цели!$D$9:$D$38)*MOD(C110,1),Цели!$B$10,Цели!$B$9))*24)-N(F110)),2))</f>
        <v/>
      </c>
      <c r="I110" s="3">
        <f>IF(G110="","",IF(G110&lt;=VLOOKUP(B110,Цели!$A$4:$C$6,2,FALSE),"Да","Нет"))</f>
        <v/>
      </c>
      <c r="J110" s="3">
        <f>IF(H110="","",IF(H110&lt;=VLOOKUP(B110,Цели!$A$4:$C$6,3,FALSE),"Да","Нет"))</f>
        <v/>
      </c>
    </row>
    <row r="111">
      <c r="A111" s="3">
        <f>IF(C111="","",ROW()-1)</f>
        <v/>
      </c>
      <c r="B111" s="3" t="n"/>
      <c r="C111" s="10" t="n"/>
      <c r="D111" s="10" t="n"/>
      <c r="E111" s="10" t="n"/>
      <c r="F111" s="3" t="n"/>
      <c r="G111" s="3">
        <f>IF(OR(C111="",D111=""),"",ROUND(MAX(0,MAX(0,((NETWORKDAYS.INTL(C111,D111,1,Цели!$D$9:$D$38)-1)*(Цели!$B$10-Цели!$B$9)+IF(NETWORKDAYS.INTL(D111,D111,1,Цели!$D$9:$D$38),MEDIAN(MOD(D111,1),Цели!$B$10,Цели!$B$9),Цели!$B$10)-MEDIAN(NETWORKDAYS.INTL(C111,C111,1,Цели!$D$9:$D$38)*MOD(C111,1),Цели!$B$10,Цели!$B$9))*24)-N(F111)),2))</f>
        <v/>
      </c>
      <c r="H111" s="3">
        <f>IF(OR(C111="",E111=""),"",ROUND(MAX(0,MAX(0,((NETWORKDAYS.INTL(C111,E111,1,Цели!$D$9:$D$38)-1)*(Цели!$B$10-Цели!$B$9)+IF(NETWORKDAYS.INTL(E111,E111,1,Цели!$D$9:$D$38),MEDIAN(MOD(E111,1),Цели!$B$10,Цели!$B$9),Цели!$B$10)-MEDIAN(NETWORKDAYS.INTL(C111,C111,1,Цели!$D$9:$D$38)*MOD(C111,1),Цели!$B$10,Цели!$B$9))*24)-N(F111)),2))</f>
        <v/>
      </c>
      <c r="I111" s="3">
        <f>IF(G111="","",IF(G111&lt;=VLOOKUP(B111,Цели!$A$4:$C$6,2,FALSE),"Да","Нет"))</f>
        <v/>
      </c>
      <c r="J111" s="3">
        <f>IF(H111="","",IF(H111&lt;=VLOOKUP(B111,Цели!$A$4:$C$6,3,FALSE),"Да","Нет"))</f>
        <v/>
      </c>
    </row>
    <row r="112">
      <c r="A112" s="3">
        <f>IF(C112="","",ROW()-1)</f>
        <v/>
      </c>
      <c r="B112" s="3" t="n"/>
      <c r="C112" s="10" t="n"/>
      <c r="D112" s="10" t="n"/>
      <c r="E112" s="10" t="n"/>
      <c r="F112" s="3" t="n"/>
      <c r="G112" s="3">
        <f>IF(OR(C112="",D112=""),"",ROUND(MAX(0,MAX(0,((NETWORKDAYS.INTL(C112,D112,1,Цели!$D$9:$D$38)-1)*(Цели!$B$10-Цели!$B$9)+IF(NETWORKDAYS.INTL(D112,D112,1,Цели!$D$9:$D$38),MEDIAN(MOD(D112,1),Цели!$B$10,Цели!$B$9),Цели!$B$10)-MEDIAN(NETWORKDAYS.INTL(C112,C112,1,Цели!$D$9:$D$38)*MOD(C112,1),Цели!$B$10,Цели!$B$9))*24)-N(F112)),2))</f>
        <v/>
      </c>
      <c r="H112" s="3">
        <f>IF(OR(C112="",E112=""),"",ROUND(MAX(0,MAX(0,((NETWORKDAYS.INTL(C112,E112,1,Цели!$D$9:$D$38)-1)*(Цели!$B$10-Цели!$B$9)+IF(NETWORKDAYS.INTL(E112,E112,1,Цели!$D$9:$D$38),MEDIAN(MOD(E112,1),Цели!$B$10,Цели!$B$9),Цели!$B$10)-MEDIAN(NETWORKDAYS.INTL(C112,C112,1,Цели!$D$9:$D$38)*MOD(C112,1),Цели!$B$10,Цели!$B$9))*24)-N(F112)),2))</f>
        <v/>
      </c>
      <c r="I112" s="3">
        <f>IF(G112="","",IF(G112&lt;=VLOOKUP(B112,Цели!$A$4:$C$6,2,FALSE),"Да","Нет"))</f>
        <v/>
      </c>
      <c r="J112" s="3">
        <f>IF(H112="","",IF(H112&lt;=VLOOKUP(B112,Цели!$A$4:$C$6,3,FALSE),"Да","Нет"))</f>
        <v/>
      </c>
    </row>
    <row r="113">
      <c r="A113" s="3">
        <f>IF(C113="","",ROW()-1)</f>
        <v/>
      </c>
      <c r="B113" s="3" t="n"/>
      <c r="C113" s="10" t="n"/>
      <c r="D113" s="10" t="n"/>
      <c r="E113" s="10" t="n"/>
      <c r="F113" s="3" t="n"/>
      <c r="G113" s="3">
        <f>IF(OR(C113="",D113=""),"",ROUND(MAX(0,MAX(0,((NETWORKDAYS.INTL(C113,D113,1,Цели!$D$9:$D$38)-1)*(Цели!$B$10-Цели!$B$9)+IF(NETWORKDAYS.INTL(D113,D113,1,Цели!$D$9:$D$38),MEDIAN(MOD(D113,1),Цели!$B$10,Цели!$B$9),Цели!$B$10)-MEDIAN(NETWORKDAYS.INTL(C113,C113,1,Цели!$D$9:$D$38)*MOD(C113,1),Цели!$B$10,Цели!$B$9))*24)-N(F113)),2))</f>
        <v/>
      </c>
      <c r="H113" s="3">
        <f>IF(OR(C113="",E113=""),"",ROUND(MAX(0,MAX(0,((NETWORKDAYS.INTL(C113,E113,1,Цели!$D$9:$D$38)-1)*(Цели!$B$10-Цели!$B$9)+IF(NETWORKDAYS.INTL(E113,E113,1,Цели!$D$9:$D$38),MEDIAN(MOD(E113,1),Цели!$B$10,Цели!$B$9),Цели!$B$10)-MEDIAN(NETWORKDAYS.INTL(C113,C113,1,Цели!$D$9:$D$38)*MOD(C113,1),Цели!$B$10,Цели!$B$9))*24)-N(F113)),2))</f>
        <v/>
      </c>
      <c r="I113" s="3">
        <f>IF(G113="","",IF(G113&lt;=VLOOKUP(B113,Цели!$A$4:$C$6,2,FALSE),"Да","Нет"))</f>
        <v/>
      </c>
      <c r="J113" s="3">
        <f>IF(H113="","",IF(H113&lt;=VLOOKUP(B113,Цели!$A$4:$C$6,3,FALSE),"Да","Нет"))</f>
        <v/>
      </c>
    </row>
    <row r="114">
      <c r="A114" s="3">
        <f>IF(C114="","",ROW()-1)</f>
        <v/>
      </c>
      <c r="B114" s="3" t="n"/>
      <c r="C114" s="10" t="n"/>
      <c r="D114" s="10" t="n"/>
      <c r="E114" s="10" t="n"/>
      <c r="F114" s="3" t="n"/>
      <c r="G114" s="3">
        <f>IF(OR(C114="",D114=""),"",ROUND(MAX(0,MAX(0,((NETWORKDAYS.INTL(C114,D114,1,Цели!$D$9:$D$38)-1)*(Цели!$B$10-Цели!$B$9)+IF(NETWORKDAYS.INTL(D114,D114,1,Цели!$D$9:$D$38),MEDIAN(MOD(D114,1),Цели!$B$10,Цели!$B$9),Цели!$B$10)-MEDIAN(NETWORKDAYS.INTL(C114,C114,1,Цели!$D$9:$D$38)*MOD(C114,1),Цели!$B$10,Цели!$B$9))*24)-N(F114)),2))</f>
        <v/>
      </c>
      <c r="H114" s="3">
        <f>IF(OR(C114="",E114=""),"",ROUND(MAX(0,MAX(0,((NETWORKDAYS.INTL(C114,E114,1,Цели!$D$9:$D$38)-1)*(Цели!$B$10-Цели!$B$9)+IF(NETWORKDAYS.INTL(E114,E114,1,Цели!$D$9:$D$38),MEDIAN(MOD(E114,1),Цели!$B$10,Цели!$B$9),Цели!$B$10)-MEDIAN(NETWORKDAYS.INTL(C114,C114,1,Цели!$D$9:$D$38)*MOD(C114,1),Цели!$B$10,Цели!$B$9))*24)-N(F114)),2))</f>
        <v/>
      </c>
      <c r="I114" s="3">
        <f>IF(G114="","",IF(G114&lt;=VLOOKUP(B114,Цели!$A$4:$C$6,2,FALSE),"Да","Нет"))</f>
        <v/>
      </c>
      <c r="J114" s="3">
        <f>IF(H114="","",IF(H114&lt;=VLOOKUP(B114,Цели!$A$4:$C$6,3,FALSE),"Да","Нет"))</f>
        <v/>
      </c>
    </row>
    <row r="115">
      <c r="A115" s="3">
        <f>IF(C115="","",ROW()-1)</f>
        <v/>
      </c>
      <c r="B115" s="3" t="n"/>
      <c r="C115" s="10" t="n"/>
      <c r="D115" s="10" t="n"/>
      <c r="E115" s="10" t="n"/>
      <c r="F115" s="3" t="n"/>
      <c r="G115" s="3">
        <f>IF(OR(C115="",D115=""),"",ROUND(MAX(0,MAX(0,((NETWORKDAYS.INTL(C115,D115,1,Цели!$D$9:$D$38)-1)*(Цели!$B$10-Цели!$B$9)+IF(NETWORKDAYS.INTL(D115,D115,1,Цели!$D$9:$D$38),MEDIAN(MOD(D115,1),Цели!$B$10,Цели!$B$9),Цели!$B$10)-MEDIAN(NETWORKDAYS.INTL(C115,C115,1,Цели!$D$9:$D$38)*MOD(C115,1),Цели!$B$10,Цели!$B$9))*24)-N(F115)),2))</f>
        <v/>
      </c>
      <c r="H115" s="3">
        <f>IF(OR(C115="",E115=""),"",ROUND(MAX(0,MAX(0,((NETWORKDAYS.INTL(C115,E115,1,Цели!$D$9:$D$38)-1)*(Цели!$B$10-Цели!$B$9)+IF(NETWORKDAYS.INTL(E115,E115,1,Цели!$D$9:$D$38),MEDIAN(MOD(E115,1),Цели!$B$10,Цели!$B$9),Цели!$B$10)-MEDIAN(NETWORKDAYS.INTL(C115,C115,1,Цели!$D$9:$D$38)*MOD(C115,1),Цели!$B$10,Цели!$B$9))*24)-N(F115)),2))</f>
        <v/>
      </c>
      <c r="I115" s="3">
        <f>IF(G115="","",IF(G115&lt;=VLOOKUP(B115,Цели!$A$4:$C$6,2,FALSE),"Да","Нет"))</f>
        <v/>
      </c>
      <c r="J115" s="3">
        <f>IF(H115="","",IF(H115&lt;=VLOOKUP(B115,Цели!$A$4:$C$6,3,FALSE),"Да","Нет"))</f>
        <v/>
      </c>
    </row>
    <row r="116">
      <c r="A116" s="3">
        <f>IF(C116="","",ROW()-1)</f>
        <v/>
      </c>
      <c r="B116" s="3" t="n"/>
      <c r="C116" s="10" t="n"/>
      <c r="D116" s="10" t="n"/>
      <c r="E116" s="10" t="n"/>
      <c r="F116" s="3" t="n"/>
      <c r="G116" s="3">
        <f>IF(OR(C116="",D116=""),"",ROUND(MAX(0,MAX(0,((NETWORKDAYS.INTL(C116,D116,1,Цели!$D$9:$D$38)-1)*(Цели!$B$10-Цели!$B$9)+IF(NETWORKDAYS.INTL(D116,D116,1,Цели!$D$9:$D$38),MEDIAN(MOD(D116,1),Цели!$B$10,Цели!$B$9),Цели!$B$10)-MEDIAN(NETWORKDAYS.INTL(C116,C116,1,Цели!$D$9:$D$38)*MOD(C116,1),Цели!$B$10,Цели!$B$9))*24)-N(F116)),2))</f>
        <v/>
      </c>
      <c r="H116" s="3">
        <f>IF(OR(C116="",E116=""),"",ROUND(MAX(0,MAX(0,((NETWORKDAYS.INTL(C116,E116,1,Цели!$D$9:$D$38)-1)*(Цели!$B$10-Цели!$B$9)+IF(NETWORKDAYS.INTL(E116,E116,1,Цели!$D$9:$D$38),MEDIAN(MOD(E116,1),Цели!$B$10,Цели!$B$9),Цели!$B$10)-MEDIAN(NETWORKDAYS.INTL(C116,C116,1,Цели!$D$9:$D$38)*MOD(C116,1),Цели!$B$10,Цели!$B$9))*24)-N(F116)),2))</f>
        <v/>
      </c>
      <c r="I116" s="3">
        <f>IF(G116="","",IF(G116&lt;=VLOOKUP(B116,Цели!$A$4:$C$6,2,FALSE),"Да","Нет"))</f>
        <v/>
      </c>
      <c r="J116" s="3">
        <f>IF(H116="","",IF(H116&lt;=VLOOKUP(B116,Цели!$A$4:$C$6,3,FALSE),"Да","Нет"))</f>
        <v/>
      </c>
    </row>
    <row r="117">
      <c r="A117" s="3">
        <f>IF(C117="","",ROW()-1)</f>
        <v/>
      </c>
      <c r="B117" s="3" t="n"/>
      <c r="C117" s="10" t="n"/>
      <c r="D117" s="10" t="n"/>
      <c r="E117" s="10" t="n"/>
      <c r="F117" s="3" t="n"/>
      <c r="G117" s="3">
        <f>IF(OR(C117="",D117=""),"",ROUND(MAX(0,MAX(0,((NETWORKDAYS.INTL(C117,D117,1,Цели!$D$9:$D$38)-1)*(Цели!$B$10-Цели!$B$9)+IF(NETWORKDAYS.INTL(D117,D117,1,Цели!$D$9:$D$38),MEDIAN(MOD(D117,1),Цели!$B$10,Цели!$B$9),Цели!$B$10)-MEDIAN(NETWORKDAYS.INTL(C117,C117,1,Цели!$D$9:$D$38)*MOD(C117,1),Цели!$B$10,Цели!$B$9))*24)-N(F117)),2))</f>
        <v/>
      </c>
      <c r="H117" s="3">
        <f>IF(OR(C117="",E117=""),"",ROUND(MAX(0,MAX(0,((NETWORKDAYS.INTL(C117,E117,1,Цели!$D$9:$D$38)-1)*(Цели!$B$10-Цели!$B$9)+IF(NETWORKDAYS.INTL(E117,E117,1,Цели!$D$9:$D$38),MEDIAN(MOD(E117,1),Цели!$B$10,Цели!$B$9),Цели!$B$10)-MEDIAN(NETWORKDAYS.INTL(C117,C117,1,Цели!$D$9:$D$38)*MOD(C117,1),Цели!$B$10,Цели!$B$9))*24)-N(F117)),2))</f>
        <v/>
      </c>
      <c r="I117" s="3">
        <f>IF(G117="","",IF(G117&lt;=VLOOKUP(B117,Цели!$A$4:$C$6,2,FALSE),"Да","Нет"))</f>
        <v/>
      </c>
      <c r="J117" s="3">
        <f>IF(H117="","",IF(H117&lt;=VLOOKUP(B117,Цели!$A$4:$C$6,3,FALSE),"Да","Нет"))</f>
        <v/>
      </c>
    </row>
    <row r="118">
      <c r="A118" s="3">
        <f>IF(C118="","",ROW()-1)</f>
        <v/>
      </c>
      <c r="B118" s="3" t="n"/>
      <c r="C118" s="10" t="n"/>
      <c r="D118" s="10" t="n"/>
      <c r="E118" s="10" t="n"/>
      <c r="F118" s="3" t="n"/>
      <c r="G118" s="3">
        <f>IF(OR(C118="",D118=""),"",ROUND(MAX(0,MAX(0,((NETWORKDAYS.INTL(C118,D118,1,Цели!$D$9:$D$38)-1)*(Цели!$B$10-Цели!$B$9)+IF(NETWORKDAYS.INTL(D118,D118,1,Цели!$D$9:$D$38),MEDIAN(MOD(D118,1),Цели!$B$10,Цели!$B$9),Цели!$B$10)-MEDIAN(NETWORKDAYS.INTL(C118,C118,1,Цели!$D$9:$D$38)*MOD(C118,1),Цели!$B$10,Цели!$B$9))*24)-N(F118)),2))</f>
        <v/>
      </c>
      <c r="H118" s="3">
        <f>IF(OR(C118="",E118=""),"",ROUND(MAX(0,MAX(0,((NETWORKDAYS.INTL(C118,E118,1,Цели!$D$9:$D$38)-1)*(Цели!$B$10-Цели!$B$9)+IF(NETWORKDAYS.INTL(E118,E118,1,Цели!$D$9:$D$38),MEDIAN(MOD(E118,1),Цели!$B$10,Цели!$B$9),Цели!$B$10)-MEDIAN(NETWORKDAYS.INTL(C118,C118,1,Цели!$D$9:$D$38)*MOD(C118,1),Цели!$B$10,Цели!$B$9))*24)-N(F118)),2))</f>
        <v/>
      </c>
      <c r="I118" s="3">
        <f>IF(G118="","",IF(G118&lt;=VLOOKUP(B118,Цели!$A$4:$C$6,2,FALSE),"Да","Нет"))</f>
        <v/>
      </c>
      <c r="J118" s="3">
        <f>IF(H118="","",IF(H118&lt;=VLOOKUP(B118,Цели!$A$4:$C$6,3,FALSE),"Да","Нет"))</f>
        <v/>
      </c>
    </row>
    <row r="119">
      <c r="A119" s="3">
        <f>IF(C119="","",ROW()-1)</f>
        <v/>
      </c>
      <c r="B119" s="3" t="n"/>
      <c r="C119" s="10" t="n"/>
      <c r="D119" s="10" t="n"/>
      <c r="E119" s="10" t="n"/>
      <c r="F119" s="3" t="n"/>
      <c r="G119" s="3">
        <f>IF(OR(C119="",D119=""),"",ROUND(MAX(0,MAX(0,((NETWORKDAYS.INTL(C119,D119,1,Цели!$D$9:$D$38)-1)*(Цели!$B$10-Цели!$B$9)+IF(NETWORKDAYS.INTL(D119,D119,1,Цели!$D$9:$D$38),MEDIAN(MOD(D119,1),Цели!$B$10,Цели!$B$9),Цели!$B$10)-MEDIAN(NETWORKDAYS.INTL(C119,C119,1,Цели!$D$9:$D$38)*MOD(C119,1),Цели!$B$10,Цели!$B$9))*24)-N(F119)),2))</f>
        <v/>
      </c>
      <c r="H119" s="3">
        <f>IF(OR(C119="",E119=""),"",ROUND(MAX(0,MAX(0,((NETWORKDAYS.INTL(C119,E119,1,Цели!$D$9:$D$38)-1)*(Цели!$B$10-Цели!$B$9)+IF(NETWORKDAYS.INTL(E119,E119,1,Цели!$D$9:$D$38),MEDIAN(MOD(E119,1),Цели!$B$10,Цели!$B$9),Цели!$B$10)-MEDIAN(NETWORKDAYS.INTL(C119,C119,1,Цели!$D$9:$D$38)*MOD(C119,1),Цели!$B$10,Цели!$B$9))*24)-N(F119)),2))</f>
        <v/>
      </c>
      <c r="I119" s="3">
        <f>IF(G119="","",IF(G119&lt;=VLOOKUP(B119,Цели!$A$4:$C$6,2,FALSE),"Да","Нет"))</f>
        <v/>
      </c>
      <c r="J119" s="3">
        <f>IF(H119="","",IF(H119&lt;=VLOOKUP(B119,Цели!$A$4:$C$6,3,FALSE),"Да","Нет"))</f>
        <v/>
      </c>
    </row>
    <row r="120">
      <c r="A120" s="3">
        <f>IF(C120="","",ROW()-1)</f>
        <v/>
      </c>
      <c r="B120" s="3" t="n"/>
      <c r="C120" s="10" t="n"/>
      <c r="D120" s="10" t="n"/>
      <c r="E120" s="10" t="n"/>
      <c r="F120" s="3" t="n"/>
      <c r="G120" s="3">
        <f>IF(OR(C120="",D120=""),"",ROUND(MAX(0,MAX(0,((NETWORKDAYS.INTL(C120,D120,1,Цели!$D$9:$D$38)-1)*(Цели!$B$10-Цели!$B$9)+IF(NETWORKDAYS.INTL(D120,D120,1,Цели!$D$9:$D$38),MEDIAN(MOD(D120,1),Цели!$B$10,Цели!$B$9),Цели!$B$10)-MEDIAN(NETWORKDAYS.INTL(C120,C120,1,Цели!$D$9:$D$38)*MOD(C120,1),Цели!$B$10,Цели!$B$9))*24)-N(F120)),2))</f>
        <v/>
      </c>
      <c r="H120" s="3">
        <f>IF(OR(C120="",E120=""),"",ROUND(MAX(0,MAX(0,((NETWORKDAYS.INTL(C120,E120,1,Цели!$D$9:$D$38)-1)*(Цели!$B$10-Цели!$B$9)+IF(NETWORKDAYS.INTL(E120,E120,1,Цели!$D$9:$D$38),MEDIAN(MOD(E120,1),Цели!$B$10,Цели!$B$9),Цели!$B$10)-MEDIAN(NETWORKDAYS.INTL(C120,C120,1,Цели!$D$9:$D$38)*MOD(C120,1),Цели!$B$10,Цели!$B$9))*24)-N(F120)),2))</f>
        <v/>
      </c>
      <c r="I120" s="3">
        <f>IF(G120="","",IF(G120&lt;=VLOOKUP(B120,Цели!$A$4:$C$6,2,FALSE),"Да","Нет"))</f>
        <v/>
      </c>
      <c r="J120" s="3">
        <f>IF(H120="","",IF(H120&lt;=VLOOKUP(B120,Цели!$A$4:$C$6,3,FALSE),"Да","Нет"))</f>
        <v/>
      </c>
    </row>
    <row r="121">
      <c r="A121" s="3">
        <f>IF(C121="","",ROW()-1)</f>
        <v/>
      </c>
      <c r="B121" s="3" t="n"/>
      <c r="C121" s="10" t="n"/>
      <c r="D121" s="10" t="n"/>
      <c r="E121" s="10" t="n"/>
      <c r="F121" s="3" t="n"/>
      <c r="G121" s="3">
        <f>IF(OR(C121="",D121=""),"",ROUND(MAX(0,MAX(0,((NETWORKDAYS.INTL(C121,D121,1,Цели!$D$9:$D$38)-1)*(Цели!$B$10-Цели!$B$9)+IF(NETWORKDAYS.INTL(D121,D121,1,Цели!$D$9:$D$38),MEDIAN(MOD(D121,1),Цели!$B$10,Цели!$B$9),Цели!$B$10)-MEDIAN(NETWORKDAYS.INTL(C121,C121,1,Цели!$D$9:$D$38)*MOD(C121,1),Цели!$B$10,Цели!$B$9))*24)-N(F121)),2))</f>
        <v/>
      </c>
      <c r="H121" s="3">
        <f>IF(OR(C121="",E121=""),"",ROUND(MAX(0,MAX(0,((NETWORKDAYS.INTL(C121,E121,1,Цели!$D$9:$D$38)-1)*(Цели!$B$10-Цели!$B$9)+IF(NETWORKDAYS.INTL(E121,E121,1,Цели!$D$9:$D$38),MEDIAN(MOD(E121,1),Цели!$B$10,Цели!$B$9),Цели!$B$10)-MEDIAN(NETWORKDAYS.INTL(C121,C121,1,Цели!$D$9:$D$38)*MOD(C121,1),Цели!$B$10,Цели!$B$9))*24)-N(F121)),2))</f>
        <v/>
      </c>
      <c r="I121" s="3">
        <f>IF(G121="","",IF(G121&lt;=VLOOKUP(B121,Цели!$A$4:$C$6,2,FALSE),"Да","Нет"))</f>
        <v/>
      </c>
      <c r="J121" s="3">
        <f>IF(H121="","",IF(H121&lt;=VLOOKUP(B121,Цели!$A$4:$C$6,3,FALSE),"Да","Нет"))</f>
        <v/>
      </c>
    </row>
    <row r="122">
      <c r="A122" s="3">
        <f>IF(C122="","",ROW()-1)</f>
        <v/>
      </c>
      <c r="B122" s="3" t="n"/>
      <c r="C122" s="10" t="n"/>
      <c r="D122" s="10" t="n"/>
      <c r="E122" s="10" t="n"/>
      <c r="F122" s="3" t="n"/>
      <c r="G122" s="3">
        <f>IF(OR(C122="",D122=""),"",ROUND(MAX(0,MAX(0,((NETWORKDAYS.INTL(C122,D122,1,Цели!$D$9:$D$38)-1)*(Цели!$B$10-Цели!$B$9)+IF(NETWORKDAYS.INTL(D122,D122,1,Цели!$D$9:$D$38),MEDIAN(MOD(D122,1),Цели!$B$10,Цели!$B$9),Цели!$B$10)-MEDIAN(NETWORKDAYS.INTL(C122,C122,1,Цели!$D$9:$D$38)*MOD(C122,1),Цели!$B$10,Цели!$B$9))*24)-N(F122)),2))</f>
        <v/>
      </c>
      <c r="H122" s="3">
        <f>IF(OR(C122="",E122=""),"",ROUND(MAX(0,MAX(0,((NETWORKDAYS.INTL(C122,E122,1,Цели!$D$9:$D$38)-1)*(Цели!$B$10-Цели!$B$9)+IF(NETWORKDAYS.INTL(E122,E122,1,Цели!$D$9:$D$38),MEDIAN(MOD(E122,1),Цели!$B$10,Цели!$B$9),Цели!$B$10)-MEDIAN(NETWORKDAYS.INTL(C122,C122,1,Цели!$D$9:$D$38)*MOD(C122,1),Цели!$B$10,Цели!$B$9))*24)-N(F122)),2))</f>
        <v/>
      </c>
      <c r="I122" s="3">
        <f>IF(G122="","",IF(G122&lt;=VLOOKUP(B122,Цели!$A$4:$C$6,2,FALSE),"Да","Нет"))</f>
        <v/>
      </c>
      <c r="J122" s="3">
        <f>IF(H122="","",IF(H122&lt;=VLOOKUP(B122,Цели!$A$4:$C$6,3,FALSE),"Да","Нет"))</f>
        <v/>
      </c>
    </row>
    <row r="123">
      <c r="A123" s="3">
        <f>IF(C123="","",ROW()-1)</f>
        <v/>
      </c>
      <c r="B123" s="3" t="n"/>
      <c r="C123" s="10" t="n"/>
      <c r="D123" s="10" t="n"/>
      <c r="E123" s="10" t="n"/>
      <c r="F123" s="3" t="n"/>
      <c r="G123" s="3">
        <f>IF(OR(C123="",D123=""),"",ROUND(MAX(0,MAX(0,((NETWORKDAYS.INTL(C123,D123,1,Цели!$D$9:$D$38)-1)*(Цели!$B$10-Цели!$B$9)+IF(NETWORKDAYS.INTL(D123,D123,1,Цели!$D$9:$D$38),MEDIAN(MOD(D123,1),Цели!$B$10,Цели!$B$9),Цели!$B$10)-MEDIAN(NETWORKDAYS.INTL(C123,C123,1,Цели!$D$9:$D$38)*MOD(C123,1),Цели!$B$10,Цели!$B$9))*24)-N(F123)),2))</f>
        <v/>
      </c>
      <c r="H123" s="3">
        <f>IF(OR(C123="",E123=""),"",ROUND(MAX(0,MAX(0,((NETWORKDAYS.INTL(C123,E123,1,Цели!$D$9:$D$38)-1)*(Цели!$B$10-Цели!$B$9)+IF(NETWORKDAYS.INTL(E123,E123,1,Цели!$D$9:$D$38),MEDIAN(MOD(E123,1),Цели!$B$10,Цели!$B$9),Цели!$B$10)-MEDIAN(NETWORKDAYS.INTL(C123,C123,1,Цели!$D$9:$D$38)*MOD(C123,1),Цели!$B$10,Цели!$B$9))*24)-N(F123)),2))</f>
        <v/>
      </c>
      <c r="I123" s="3">
        <f>IF(G123="","",IF(G123&lt;=VLOOKUP(B123,Цели!$A$4:$C$6,2,FALSE),"Да","Нет"))</f>
        <v/>
      </c>
      <c r="J123" s="3">
        <f>IF(H123="","",IF(H123&lt;=VLOOKUP(B123,Цели!$A$4:$C$6,3,FALSE),"Да","Нет"))</f>
        <v/>
      </c>
    </row>
    <row r="124">
      <c r="A124" s="3">
        <f>IF(C124="","",ROW()-1)</f>
        <v/>
      </c>
      <c r="B124" s="3" t="n"/>
      <c r="C124" s="10" t="n"/>
      <c r="D124" s="10" t="n"/>
      <c r="E124" s="10" t="n"/>
      <c r="F124" s="3" t="n"/>
      <c r="G124" s="3">
        <f>IF(OR(C124="",D124=""),"",ROUND(MAX(0,MAX(0,((NETWORKDAYS.INTL(C124,D124,1,Цели!$D$9:$D$38)-1)*(Цели!$B$10-Цели!$B$9)+IF(NETWORKDAYS.INTL(D124,D124,1,Цели!$D$9:$D$38),MEDIAN(MOD(D124,1),Цели!$B$10,Цели!$B$9),Цели!$B$10)-MEDIAN(NETWORKDAYS.INTL(C124,C124,1,Цели!$D$9:$D$38)*MOD(C124,1),Цели!$B$10,Цели!$B$9))*24)-N(F124)),2))</f>
        <v/>
      </c>
      <c r="H124" s="3">
        <f>IF(OR(C124="",E124=""),"",ROUND(MAX(0,MAX(0,((NETWORKDAYS.INTL(C124,E124,1,Цели!$D$9:$D$38)-1)*(Цели!$B$10-Цели!$B$9)+IF(NETWORKDAYS.INTL(E124,E124,1,Цели!$D$9:$D$38),MEDIAN(MOD(E124,1),Цели!$B$10,Цели!$B$9),Цели!$B$10)-MEDIAN(NETWORKDAYS.INTL(C124,C124,1,Цели!$D$9:$D$38)*MOD(C124,1),Цели!$B$10,Цели!$B$9))*24)-N(F124)),2))</f>
        <v/>
      </c>
      <c r="I124" s="3">
        <f>IF(G124="","",IF(G124&lt;=VLOOKUP(B124,Цели!$A$4:$C$6,2,FALSE),"Да","Нет"))</f>
        <v/>
      </c>
      <c r="J124" s="3">
        <f>IF(H124="","",IF(H124&lt;=VLOOKUP(B124,Цели!$A$4:$C$6,3,FALSE),"Да","Нет"))</f>
        <v/>
      </c>
    </row>
    <row r="125">
      <c r="A125" s="3">
        <f>IF(C125="","",ROW()-1)</f>
        <v/>
      </c>
      <c r="B125" s="3" t="n"/>
      <c r="C125" s="10" t="n"/>
      <c r="D125" s="10" t="n"/>
      <c r="E125" s="10" t="n"/>
      <c r="F125" s="3" t="n"/>
      <c r="G125" s="3">
        <f>IF(OR(C125="",D125=""),"",ROUND(MAX(0,MAX(0,((NETWORKDAYS.INTL(C125,D125,1,Цели!$D$9:$D$38)-1)*(Цели!$B$10-Цели!$B$9)+IF(NETWORKDAYS.INTL(D125,D125,1,Цели!$D$9:$D$38),MEDIAN(MOD(D125,1),Цели!$B$10,Цели!$B$9),Цели!$B$10)-MEDIAN(NETWORKDAYS.INTL(C125,C125,1,Цели!$D$9:$D$38)*MOD(C125,1),Цели!$B$10,Цели!$B$9))*24)-N(F125)),2))</f>
        <v/>
      </c>
      <c r="H125" s="3">
        <f>IF(OR(C125="",E125=""),"",ROUND(MAX(0,MAX(0,((NETWORKDAYS.INTL(C125,E125,1,Цели!$D$9:$D$38)-1)*(Цели!$B$10-Цели!$B$9)+IF(NETWORKDAYS.INTL(E125,E125,1,Цели!$D$9:$D$38),MEDIAN(MOD(E125,1),Цели!$B$10,Цели!$B$9),Цели!$B$10)-MEDIAN(NETWORKDAYS.INTL(C125,C125,1,Цели!$D$9:$D$38)*MOD(C125,1),Цели!$B$10,Цели!$B$9))*24)-N(F125)),2))</f>
        <v/>
      </c>
      <c r="I125" s="3">
        <f>IF(G125="","",IF(G125&lt;=VLOOKUP(B125,Цели!$A$4:$C$6,2,FALSE),"Да","Нет"))</f>
        <v/>
      </c>
      <c r="J125" s="3">
        <f>IF(H125="","",IF(H125&lt;=VLOOKUP(B125,Цели!$A$4:$C$6,3,FALSE),"Да","Нет"))</f>
        <v/>
      </c>
    </row>
    <row r="126">
      <c r="A126" s="3">
        <f>IF(C126="","",ROW()-1)</f>
        <v/>
      </c>
      <c r="B126" s="3" t="n"/>
      <c r="C126" s="10" t="n"/>
      <c r="D126" s="10" t="n"/>
      <c r="E126" s="10" t="n"/>
      <c r="F126" s="3" t="n"/>
      <c r="G126" s="3">
        <f>IF(OR(C126="",D126=""),"",ROUND(MAX(0,MAX(0,((NETWORKDAYS.INTL(C126,D126,1,Цели!$D$9:$D$38)-1)*(Цели!$B$10-Цели!$B$9)+IF(NETWORKDAYS.INTL(D126,D126,1,Цели!$D$9:$D$38),MEDIAN(MOD(D126,1),Цели!$B$10,Цели!$B$9),Цели!$B$10)-MEDIAN(NETWORKDAYS.INTL(C126,C126,1,Цели!$D$9:$D$38)*MOD(C126,1),Цели!$B$10,Цели!$B$9))*24)-N(F126)),2))</f>
        <v/>
      </c>
      <c r="H126" s="3">
        <f>IF(OR(C126="",E126=""),"",ROUND(MAX(0,MAX(0,((NETWORKDAYS.INTL(C126,E126,1,Цели!$D$9:$D$38)-1)*(Цели!$B$10-Цели!$B$9)+IF(NETWORKDAYS.INTL(E126,E126,1,Цели!$D$9:$D$38),MEDIAN(MOD(E126,1),Цели!$B$10,Цели!$B$9),Цели!$B$10)-MEDIAN(NETWORKDAYS.INTL(C126,C126,1,Цели!$D$9:$D$38)*MOD(C126,1),Цели!$B$10,Цели!$B$9))*24)-N(F126)),2))</f>
        <v/>
      </c>
      <c r="I126" s="3">
        <f>IF(G126="","",IF(G126&lt;=VLOOKUP(B126,Цели!$A$4:$C$6,2,FALSE),"Да","Нет"))</f>
        <v/>
      </c>
      <c r="J126" s="3">
        <f>IF(H126="","",IF(H126&lt;=VLOOKUP(B126,Цели!$A$4:$C$6,3,FALSE),"Да","Нет"))</f>
        <v/>
      </c>
    </row>
    <row r="127">
      <c r="A127" s="3">
        <f>IF(C127="","",ROW()-1)</f>
        <v/>
      </c>
      <c r="B127" s="3" t="n"/>
      <c r="C127" s="10" t="n"/>
      <c r="D127" s="10" t="n"/>
      <c r="E127" s="10" t="n"/>
      <c r="F127" s="3" t="n"/>
      <c r="G127" s="3">
        <f>IF(OR(C127="",D127=""),"",ROUND(MAX(0,MAX(0,((NETWORKDAYS.INTL(C127,D127,1,Цели!$D$9:$D$38)-1)*(Цели!$B$10-Цели!$B$9)+IF(NETWORKDAYS.INTL(D127,D127,1,Цели!$D$9:$D$38),MEDIAN(MOD(D127,1),Цели!$B$10,Цели!$B$9),Цели!$B$10)-MEDIAN(NETWORKDAYS.INTL(C127,C127,1,Цели!$D$9:$D$38)*MOD(C127,1),Цели!$B$10,Цели!$B$9))*24)-N(F127)),2))</f>
        <v/>
      </c>
      <c r="H127" s="3">
        <f>IF(OR(C127="",E127=""),"",ROUND(MAX(0,MAX(0,((NETWORKDAYS.INTL(C127,E127,1,Цели!$D$9:$D$38)-1)*(Цели!$B$10-Цели!$B$9)+IF(NETWORKDAYS.INTL(E127,E127,1,Цели!$D$9:$D$38),MEDIAN(MOD(E127,1),Цели!$B$10,Цели!$B$9),Цели!$B$10)-MEDIAN(NETWORKDAYS.INTL(C127,C127,1,Цели!$D$9:$D$38)*MOD(C127,1),Цели!$B$10,Цели!$B$9))*24)-N(F127)),2))</f>
        <v/>
      </c>
      <c r="I127" s="3">
        <f>IF(G127="","",IF(G127&lt;=VLOOKUP(B127,Цели!$A$4:$C$6,2,FALSE),"Да","Нет"))</f>
        <v/>
      </c>
      <c r="J127" s="3">
        <f>IF(H127="","",IF(H127&lt;=VLOOKUP(B127,Цели!$A$4:$C$6,3,FALSE),"Да","Нет"))</f>
        <v/>
      </c>
    </row>
    <row r="128">
      <c r="A128" s="3">
        <f>IF(C128="","",ROW()-1)</f>
        <v/>
      </c>
      <c r="B128" s="3" t="n"/>
      <c r="C128" s="10" t="n"/>
      <c r="D128" s="10" t="n"/>
      <c r="E128" s="10" t="n"/>
      <c r="F128" s="3" t="n"/>
      <c r="G128" s="3">
        <f>IF(OR(C128="",D128=""),"",ROUND(MAX(0,MAX(0,((NETWORKDAYS.INTL(C128,D128,1,Цели!$D$9:$D$38)-1)*(Цели!$B$10-Цели!$B$9)+IF(NETWORKDAYS.INTL(D128,D128,1,Цели!$D$9:$D$38),MEDIAN(MOD(D128,1),Цели!$B$10,Цели!$B$9),Цели!$B$10)-MEDIAN(NETWORKDAYS.INTL(C128,C128,1,Цели!$D$9:$D$38)*MOD(C128,1),Цели!$B$10,Цели!$B$9))*24)-N(F128)),2))</f>
        <v/>
      </c>
      <c r="H128" s="3">
        <f>IF(OR(C128="",E128=""),"",ROUND(MAX(0,MAX(0,((NETWORKDAYS.INTL(C128,E128,1,Цели!$D$9:$D$38)-1)*(Цели!$B$10-Цели!$B$9)+IF(NETWORKDAYS.INTL(E128,E128,1,Цели!$D$9:$D$38),MEDIAN(MOD(E128,1),Цели!$B$10,Цели!$B$9),Цели!$B$10)-MEDIAN(NETWORKDAYS.INTL(C128,C128,1,Цели!$D$9:$D$38)*MOD(C128,1),Цели!$B$10,Цели!$B$9))*24)-N(F128)),2))</f>
        <v/>
      </c>
      <c r="I128" s="3">
        <f>IF(G128="","",IF(G128&lt;=VLOOKUP(B128,Цели!$A$4:$C$6,2,FALSE),"Да","Нет"))</f>
        <v/>
      </c>
      <c r="J128" s="3">
        <f>IF(H128="","",IF(H128&lt;=VLOOKUP(B128,Цели!$A$4:$C$6,3,FALSE),"Да","Нет"))</f>
        <v/>
      </c>
    </row>
    <row r="129">
      <c r="A129" s="3">
        <f>IF(C129="","",ROW()-1)</f>
        <v/>
      </c>
      <c r="B129" s="3" t="n"/>
      <c r="C129" s="10" t="n"/>
      <c r="D129" s="10" t="n"/>
      <c r="E129" s="10" t="n"/>
      <c r="F129" s="3" t="n"/>
      <c r="G129" s="3">
        <f>IF(OR(C129="",D129=""),"",ROUND(MAX(0,MAX(0,((NETWORKDAYS.INTL(C129,D129,1,Цели!$D$9:$D$38)-1)*(Цели!$B$10-Цели!$B$9)+IF(NETWORKDAYS.INTL(D129,D129,1,Цели!$D$9:$D$38),MEDIAN(MOD(D129,1),Цели!$B$10,Цели!$B$9),Цели!$B$10)-MEDIAN(NETWORKDAYS.INTL(C129,C129,1,Цели!$D$9:$D$38)*MOD(C129,1),Цели!$B$10,Цели!$B$9))*24)-N(F129)),2))</f>
        <v/>
      </c>
      <c r="H129" s="3">
        <f>IF(OR(C129="",E129=""),"",ROUND(MAX(0,MAX(0,((NETWORKDAYS.INTL(C129,E129,1,Цели!$D$9:$D$38)-1)*(Цели!$B$10-Цели!$B$9)+IF(NETWORKDAYS.INTL(E129,E129,1,Цели!$D$9:$D$38),MEDIAN(MOD(E129,1),Цели!$B$10,Цели!$B$9),Цели!$B$10)-MEDIAN(NETWORKDAYS.INTL(C129,C129,1,Цели!$D$9:$D$38)*MOD(C129,1),Цели!$B$10,Цели!$B$9))*24)-N(F129)),2))</f>
        <v/>
      </c>
      <c r="I129" s="3">
        <f>IF(G129="","",IF(G129&lt;=VLOOKUP(B129,Цели!$A$4:$C$6,2,FALSE),"Да","Нет"))</f>
        <v/>
      </c>
      <c r="J129" s="3">
        <f>IF(H129="","",IF(H129&lt;=VLOOKUP(B129,Цели!$A$4:$C$6,3,FALSE),"Да","Нет"))</f>
        <v/>
      </c>
    </row>
    <row r="130">
      <c r="A130" s="3">
        <f>IF(C130="","",ROW()-1)</f>
        <v/>
      </c>
      <c r="B130" s="3" t="n"/>
      <c r="C130" s="10" t="n"/>
      <c r="D130" s="10" t="n"/>
      <c r="E130" s="10" t="n"/>
      <c r="F130" s="3" t="n"/>
      <c r="G130" s="3">
        <f>IF(OR(C130="",D130=""),"",ROUND(MAX(0,MAX(0,((NETWORKDAYS.INTL(C130,D130,1,Цели!$D$9:$D$38)-1)*(Цели!$B$10-Цели!$B$9)+IF(NETWORKDAYS.INTL(D130,D130,1,Цели!$D$9:$D$38),MEDIAN(MOD(D130,1),Цели!$B$10,Цели!$B$9),Цели!$B$10)-MEDIAN(NETWORKDAYS.INTL(C130,C130,1,Цели!$D$9:$D$38)*MOD(C130,1),Цели!$B$10,Цели!$B$9))*24)-N(F130)),2))</f>
        <v/>
      </c>
      <c r="H130" s="3">
        <f>IF(OR(C130="",E130=""),"",ROUND(MAX(0,MAX(0,((NETWORKDAYS.INTL(C130,E130,1,Цели!$D$9:$D$38)-1)*(Цели!$B$10-Цели!$B$9)+IF(NETWORKDAYS.INTL(E130,E130,1,Цели!$D$9:$D$38),MEDIAN(MOD(E130,1),Цели!$B$10,Цели!$B$9),Цели!$B$10)-MEDIAN(NETWORKDAYS.INTL(C130,C130,1,Цели!$D$9:$D$38)*MOD(C130,1),Цели!$B$10,Цели!$B$9))*24)-N(F130)),2))</f>
        <v/>
      </c>
      <c r="I130" s="3">
        <f>IF(G130="","",IF(G130&lt;=VLOOKUP(B130,Цели!$A$4:$C$6,2,FALSE),"Да","Нет"))</f>
        <v/>
      </c>
      <c r="J130" s="3">
        <f>IF(H130="","",IF(H130&lt;=VLOOKUP(B130,Цели!$A$4:$C$6,3,FALSE),"Да","Нет"))</f>
        <v/>
      </c>
    </row>
    <row r="131">
      <c r="A131" s="3">
        <f>IF(C131="","",ROW()-1)</f>
        <v/>
      </c>
      <c r="B131" s="3" t="n"/>
      <c r="C131" s="10" t="n"/>
      <c r="D131" s="10" t="n"/>
      <c r="E131" s="10" t="n"/>
      <c r="F131" s="3" t="n"/>
      <c r="G131" s="3">
        <f>IF(OR(C131="",D131=""),"",ROUND(MAX(0,MAX(0,((NETWORKDAYS.INTL(C131,D131,1,Цели!$D$9:$D$38)-1)*(Цели!$B$10-Цели!$B$9)+IF(NETWORKDAYS.INTL(D131,D131,1,Цели!$D$9:$D$38),MEDIAN(MOD(D131,1),Цели!$B$10,Цели!$B$9),Цели!$B$10)-MEDIAN(NETWORKDAYS.INTL(C131,C131,1,Цели!$D$9:$D$38)*MOD(C131,1),Цели!$B$10,Цели!$B$9))*24)-N(F131)),2))</f>
        <v/>
      </c>
      <c r="H131" s="3">
        <f>IF(OR(C131="",E131=""),"",ROUND(MAX(0,MAX(0,((NETWORKDAYS.INTL(C131,E131,1,Цели!$D$9:$D$38)-1)*(Цели!$B$10-Цели!$B$9)+IF(NETWORKDAYS.INTL(E131,E131,1,Цели!$D$9:$D$38),MEDIAN(MOD(E131,1),Цели!$B$10,Цели!$B$9),Цели!$B$10)-MEDIAN(NETWORKDAYS.INTL(C131,C131,1,Цели!$D$9:$D$38)*MOD(C131,1),Цели!$B$10,Цели!$B$9))*24)-N(F131)),2))</f>
        <v/>
      </c>
      <c r="I131" s="3">
        <f>IF(G131="","",IF(G131&lt;=VLOOKUP(B131,Цели!$A$4:$C$6,2,FALSE),"Да","Нет"))</f>
        <v/>
      </c>
      <c r="J131" s="3">
        <f>IF(H131="","",IF(H131&lt;=VLOOKUP(B131,Цели!$A$4:$C$6,3,FALSE),"Да","Нет"))</f>
        <v/>
      </c>
    </row>
    <row r="132">
      <c r="A132" s="3">
        <f>IF(C132="","",ROW()-1)</f>
        <v/>
      </c>
      <c r="B132" s="3" t="n"/>
      <c r="C132" s="10" t="n"/>
      <c r="D132" s="10" t="n"/>
      <c r="E132" s="10" t="n"/>
      <c r="F132" s="3" t="n"/>
      <c r="G132" s="3">
        <f>IF(OR(C132="",D132=""),"",ROUND(MAX(0,MAX(0,((NETWORKDAYS.INTL(C132,D132,1,Цели!$D$9:$D$38)-1)*(Цели!$B$10-Цели!$B$9)+IF(NETWORKDAYS.INTL(D132,D132,1,Цели!$D$9:$D$38),MEDIAN(MOD(D132,1),Цели!$B$10,Цели!$B$9),Цели!$B$10)-MEDIAN(NETWORKDAYS.INTL(C132,C132,1,Цели!$D$9:$D$38)*MOD(C132,1),Цели!$B$10,Цели!$B$9))*24)-N(F132)),2))</f>
        <v/>
      </c>
      <c r="H132" s="3">
        <f>IF(OR(C132="",E132=""),"",ROUND(MAX(0,MAX(0,((NETWORKDAYS.INTL(C132,E132,1,Цели!$D$9:$D$38)-1)*(Цели!$B$10-Цели!$B$9)+IF(NETWORKDAYS.INTL(E132,E132,1,Цели!$D$9:$D$38),MEDIAN(MOD(E132,1),Цели!$B$10,Цели!$B$9),Цели!$B$10)-MEDIAN(NETWORKDAYS.INTL(C132,C132,1,Цели!$D$9:$D$38)*MOD(C132,1),Цели!$B$10,Цели!$B$9))*24)-N(F132)),2))</f>
        <v/>
      </c>
      <c r="I132" s="3">
        <f>IF(G132="","",IF(G132&lt;=VLOOKUP(B132,Цели!$A$4:$C$6,2,FALSE),"Да","Нет"))</f>
        <v/>
      </c>
      <c r="J132" s="3">
        <f>IF(H132="","",IF(H132&lt;=VLOOKUP(B132,Цели!$A$4:$C$6,3,FALSE),"Да","Нет"))</f>
        <v/>
      </c>
    </row>
    <row r="133">
      <c r="A133" s="3">
        <f>IF(C133="","",ROW()-1)</f>
        <v/>
      </c>
      <c r="B133" s="3" t="n"/>
      <c r="C133" s="10" t="n"/>
      <c r="D133" s="10" t="n"/>
      <c r="E133" s="10" t="n"/>
      <c r="F133" s="3" t="n"/>
      <c r="G133" s="3">
        <f>IF(OR(C133="",D133=""),"",ROUND(MAX(0,MAX(0,((NETWORKDAYS.INTL(C133,D133,1,Цели!$D$9:$D$38)-1)*(Цели!$B$10-Цели!$B$9)+IF(NETWORKDAYS.INTL(D133,D133,1,Цели!$D$9:$D$38),MEDIAN(MOD(D133,1),Цели!$B$10,Цели!$B$9),Цели!$B$10)-MEDIAN(NETWORKDAYS.INTL(C133,C133,1,Цели!$D$9:$D$38)*MOD(C133,1),Цели!$B$10,Цели!$B$9))*24)-N(F133)),2))</f>
        <v/>
      </c>
      <c r="H133" s="3">
        <f>IF(OR(C133="",E133=""),"",ROUND(MAX(0,MAX(0,((NETWORKDAYS.INTL(C133,E133,1,Цели!$D$9:$D$38)-1)*(Цели!$B$10-Цели!$B$9)+IF(NETWORKDAYS.INTL(E133,E133,1,Цели!$D$9:$D$38),MEDIAN(MOD(E133,1),Цели!$B$10,Цели!$B$9),Цели!$B$10)-MEDIAN(NETWORKDAYS.INTL(C133,C133,1,Цели!$D$9:$D$38)*MOD(C133,1),Цели!$B$10,Цели!$B$9))*24)-N(F133)),2))</f>
        <v/>
      </c>
      <c r="I133" s="3">
        <f>IF(G133="","",IF(G133&lt;=VLOOKUP(B133,Цели!$A$4:$C$6,2,FALSE),"Да","Нет"))</f>
        <v/>
      </c>
      <c r="J133" s="3">
        <f>IF(H133="","",IF(H133&lt;=VLOOKUP(B133,Цели!$A$4:$C$6,3,FALSE),"Да","Нет"))</f>
        <v/>
      </c>
    </row>
    <row r="134">
      <c r="A134" s="3">
        <f>IF(C134="","",ROW()-1)</f>
        <v/>
      </c>
      <c r="B134" s="3" t="n"/>
      <c r="C134" s="10" t="n"/>
      <c r="D134" s="10" t="n"/>
      <c r="E134" s="10" t="n"/>
      <c r="F134" s="3" t="n"/>
      <c r="G134" s="3">
        <f>IF(OR(C134="",D134=""),"",ROUND(MAX(0,MAX(0,((NETWORKDAYS.INTL(C134,D134,1,Цели!$D$9:$D$38)-1)*(Цели!$B$10-Цели!$B$9)+IF(NETWORKDAYS.INTL(D134,D134,1,Цели!$D$9:$D$38),MEDIAN(MOD(D134,1),Цели!$B$10,Цели!$B$9),Цели!$B$10)-MEDIAN(NETWORKDAYS.INTL(C134,C134,1,Цели!$D$9:$D$38)*MOD(C134,1),Цели!$B$10,Цели!$B$9))*24)-N(F134)),2))</f>
        <v/>
      </c>
      <c r="H134" s="3">
        <f>IF(OR(C134="",E134=""),"",ROUND(MAX(0,MAX(0,((NETWORKDAYS.INTL(C134,E134,1,Цели!$D$9:$D$38)-1)*(Цели!$B$10-Цели!$B$9)+IF(NETWORKDAYS.INTL(E134,E134,1,Цели!$D$9:$D$38),MEDIAN(MOD(E134,1),Цели!$B$10,Цели!$B$9),Цели!$B$10)-MEDIAN(NETWORKDAYS.INTL(C134,C134,1,Цели!$D$9:$D$38)*MOD(C134,1),Цели!$B$10,Цели!$B$9))*24)-N(F134)),2))</f>
        <v/>
      </c>
      <c r="I134" s="3">
        <f>IF(G134="","",IF(G134&lt;=VLOOKUP(B134,Цели!$A$4:$C$6,2,FALSE),"Да","Нет"))</f>
        <v/>
      </c>
      <c r="J134" s="3">
        <f>IF(H134="","",IF(H134&lt;=VLOOKUP(B134,Цели!$A$4:$C$6,3,FALSE),"Да","Нет"))</f>
        <v/>
      </c>
    </row>
    <row r="135">
      <c r="A135" s="3">
        <f>IF(C135="","",ROW()-1)</f>
        <v/>
      </c>
      <c r="B135" s="3" t="n"/>
      <c r="C135" s="10" t="n"/>
      <c r="D135" s="10" t="n"/>
      <c r="E135" s="10" t="n"/>
      <c r="F135" s="3" t="n"/>
      <c r="G135" s="3">
        <f>IF(OR(C135="",D135=""),"",ROUND(MAX(0,MAX(0,((NETWORKDAYS.INTL(C135,D135,1,Цели!$D$9:$D$38)-1)*(Цели!$B$10-Цели!$B$9)+IF(NETWORKDAYS.INTL(D135,D135,1,Цели!$D$9:$D$38),MEDIAN(MOD(D135,1),Цели!$B$10,Цели!$B$9),Цели!$B$10)-MEDIAN(NETWORKDAYS.INTL(C135,C135,1,Цели!$D$9:$D$38)*MOD(C135,1),Цели!$B$10,Цели!$B$9))*24)-N(F135)),2))</f>
        <v/>
      </c>
      <c r="H135" s="3">
        <f>IF(OR(C135="",E135=""),"",ROUND(MAX(0,MAX(0,((NETWORKDAYS.INTL(C135,E135,1,Цели!$D$9:$D$38)-1)*(Цели!$B$10-Цели!$B$9)+IF(NETWORKDAYS.INTL(E135,E135,1,Цели!$D$9:$D$38),MEDIAN(MOD(E135,1),Цели!$B$10,Цели!$B$9),Цели!$B$10)-MEDIAN(NETWORKDAYS.INTL(C135,C135,1,Цели!$D$9:$D$38)*MOD(C135,1),Цели!$B$10,Цели!$B$9))*24)-N(F135)),2))</f>
        <v/>
      </c>
      <c r="I135" s="3">
        <f>IF(G135="","",IF(G135&lt;=VLOOKUP(B135,Цели!$A$4:$C$6,2,FALSE),"Да","Нет"))</f>
        <v/>
      </c>
      <c r="J135" s="3">
        <f>IF(H135="","",IF(H135&lt;=VLOOKUP(B135,Цели!$A$4:$C$6,3,FALSE),"Да","Нет"))</f>
        <v/>
      </c>
    </row>
    <row r="136">
      <c r="A136" s="3">
        <f>IF(C136="","",ROW()-1)</f>
        <v/>
      </c>
      <c r="B136" s="3" t="n"/>
      <c r="C136" s="10" t="n"/>
      <c r="D136" s="10" t="n"/>
      <c r="E136" s="10" t="n"/>
      <c r="F136" s="3" t="n"/>
      <c r="G136" s="3">
        <f>IF(OR(C136="",D136=""),"",ROUND(MAX(0,MAX(0,((NETWORKDAYS.INTL(C136,D136,1,Цели!$D$9:$D$38)-1)*(Цели!$B$10-Цели!$B$9)+IF(NETWORKDAYS.INTL(D136,D136,1,Цели!$D$9:$D$38),MEDIAN(MOD(D136,1),Цели!$B$10,Цели!$B$9),Цели!$B$10)-MEDIAN(NETWORKDAYS.INTL(C136,C136,1,Цели!$D$9:$D$38)*MOD(C136,1),Цели!$B$10,Цели!$B$9))*24)-N(F136)),2))</f>
        <v/>
      </c>
      <c r="H136" s="3">
        <f>IF(OR(C136="",E136=""),"",ROUND(MAX(0,MAX(0,((NETWORKDAYS.INTL(C136,E136,1,Цели!$D$9:$D$38)-1)*(Цели!$B$10-Цели!$B$9)+IF(NETWORKDAYS.INTL(E136,E136,1,Цели!$D$9:$D$38),MEDIAN(MOD(E136,1),Цели!$B$10,Цели!$B$9),Цели!$B$10)-MEDIAN(NETWORKDAYS.INTL(C136,C136,1,Цели!$D$9:$D$38)*MOD(C136,1),Цели!$B$10,Цели!$B$9))*24)-N(F136)),2))</f>
        <v/>
      </c>
      <c r="I136" s="3">
        <f>IF(G136="","",IF(G136&lt;=VLOOKUP(B136,Цели!$A$4:$C$6,2,FALSE),"Да","Нет"))</f>
        <v/>
      </c>
      <c r="J136" s="3">
        <f>IF(H136="","",IF(H136&lt;=VLOOKUP(B136,Цели!$A$4:$C$6,3,FALSE),"Да","Нет"))</f>
        <v/>
      </c>
    </row>
    <row r="137">
      <c r="A137" s="3">
        <f>IF(C137="","",ROW()-1)</f>
        <v/>
      </c>
      <c r="B137" s="3" t="n"/>
      <c r="C137" s="10" t="n"/>
      <c r="D137" s="10" t="n"/>
      <c r="E137" s="10" t="n"/>
      <c r="F137" s="3" t="n"/>
      <c r="G137" s="3">
        <f>IF(OR(C137="",D137=""),"",ROUND(MAX(0,MAX(0,((NETWORKDAYS.INTL(C137,D137,1,Цели!$D$9:$D$38)-1)*(Цели!$B$10-Цели!$B$9)+IF(NETWORKDAYS.INTL(D137,D137,1,Цели!$D$9:$D$38),MEDIAN(MOD(D137,1),Цели!$B$10,Цели!$B$9),Цели!$B$10)-MEDIAN(NETWORKDAYS.INTL(C137,C137,1,Цели!$D$9:$D$38)*MOD(C137,1),Цели!$B$10,Цели!$B$9))*24)-N(F137)),2))</f>
        <v/>
      </c>
      <c r="H137" s="3">
        <f>IF(OR(C137="",E137=""),"",ROUND(MAX(0,MAX(0,((NETWORKDAYS.INTL(C137,E137,1,Цели!$D$9:$D$38)-1)*(Цели!$B$10-Цели!$B$9)+IF(NETWORKDAYS.INTL(E137,E137,1,Цели!$D$9:$D$38),MEDIAN(MOD(E137,1),Цели!$B$10,Цели!$B$9),Цели!$B$10)-MEDIAN(NETWORKDAYS.INTL(C137,C137,1,Цели!$D$9:$D$38)*MOD(C137,1),Цели!$B$10,Цели!$B$9))*24)-N(F137)),2))</f>
        <v/>
      </c>
      <c r="I137" s="3">
        <f>IF(G137="","",IF(G137&lt;=VLOOKUP(B137,Цели!$A$4:$C$6,2,FALSE),"Да","Нет"))</f>
        <v/>
      </c>
      <c r="J137" s="3">
        <f>IF(H137="","",IF(H137&lt;=VLOOKUP(B137,Цели!$A$4:$C$6,3,FALSE),"Да","Нет"))</f>
        <v/>
      </c>
    </row>
    <row r="138">
      <c r="A138" s="3">
        <f>IF(C138="","",ROW()-1)</f>
        <v/>
      </c>
      <c r="B138" s="3" t="n"/>
      <c r="C138" s="10" t="n"/>
      <c r="D138" s="10" t="n"/>
      <c r="E138" s="10" t="n"/>
      <c r="F138" s="3" t="n"/>
      <c r="G138" s="3">
        <f>IF(OR(C138="",D138=""),"",ROUND(MAX(0,MAX(0,((NETWORKDAYS.INTL(C138,D138,1,Цели!$D$9:$D$38)-1)*(Цели!$B$10-Цели!$B$9)+IF(NETWORKDAYS.INTL(D138,D138,1,Цели!$D$9:$D$38),MEDIAN(MOD(D138,1),Цели!$B$10,Цели!$B$9),Цели!$B$10)-MEDIAN(NETWORKDAYS.INTL(C138,C138,1,Цели!$D$9:$D$38)*MOD(C138,1),Цели!$B$10,Цели!$B$9))*24)-N(F138)),2))</f>
        <v/>
      </c>
      <c r="H138" s="3">
        <f>IF(OR(C138="",E138=""),"",ROUND(MAX(0,MAX(0,((NETWORKDAYS.INTL(C138,E138,1,Цели!$D$9:$D$38)-1)*(Цели!$B$10-Цели!$B$9)+IF(NETWORKDAYS.INTL(E138,E138,1,Цели!$D$9:$D$38),MEDIAN(MOD(E138,1),Цели!$B$10,Цели!$B$9),Цели!$B$10)-MEDIAN(NETWORKDAYS.INTL(C138,C138,1,Цели!$D$9:$D$38)*MOD(C138,1),Цели!$B$10,Цели!$B$9))*24)-N(F138)),2))</f>
        <v/>
      </c>
      <c r="I138" s="3">
        <f>IF(G138="","",IF(G138&lt;=VLOOKUP(B138,Цели!$A$4:$C$6,2,FALSE),"Да","Нет"))</f>
        <v/>
      </c>
      <c r="J138" s="3">
        <f>IF(H138="","",IF(H138&lt;=VLOOKUP(B138,Цели!$A$4:$C$6,3,FALSE),"Да","Нет"))</f>
        <v/>
      </c>
    </row>
    <row r="139">
      <c r="A139" s="3">
        <f>IF(C139="","",ROW()-1)</f>
        <v/>
      </c>
      <c r="B139" s="3" t="n"/>
      <c r="C139" s="10" t="n"/>
      <c r="D139" s="10" t="n"/>
      <c r="E139" s="10" t="n"/>
      <c r="F139" s="3" t="n"/>
      <c r="G139" s="3">
        <f>IF(OR(C139="",D139=""),"",ROUND(MAX(0,MAX(0,((NETWORKDAYS.INTL(C139,D139,1,Цели!$D$9:$D$38)-1)*(Цели!$B$10-Цели!$B$9)+IF(NETWORKDAYS.INTL(D139,D139,1,Цели!$D$9:$D$38),MEDIAN(MOD(D139,1),Цели!$B$10,Цели!$B$9),Цели!$B$10)-MEDIAN(NETWORKDAYS.INTL(C139,C139,1,Цели!$D$9:$D$38)*MOD(C139,1),Цели!$B$10,Цели!$B$9))*24)-N(F139)),2))</f>
        <v/>
      </c>
      <c r="H139" s="3">
        <f>IF(OR(C139="",E139=""),"",ROUND(MAX(0,MAX(0,((NETWORKDAYS.INTL(C139,E139,1,Цели!$D$9:$D$38)-1)*(Цели!$B$10-Цели!$B$9)+IF(NETWORKDAYS.INTL(E139,E139,1,Цели!$D$9:$D$38),MEDIAN(MOD(E139,1),Цели!$B$10,Цели!$B$9),Цели!$B$10)-MEDIAN(NETWORKDAYS.INTL(C139,C139,1,Цели!$D$9:$D$38)*MOD(C139,1),Цели!$B$10,Цели!$B$9))*24)-N(F139)),2))</f>
        <v/>
      </c>
      <c r="I139" s="3">
        <f>IF(G139="","",IF(G139&lt;=VLOOKUP(B139,Цели!$A$4:$C$6,2,FALSE),"Да","Нет"))</f>
        <v/>
      </c>
      <c r="J139" s="3">
        <f>IF(H139="","",IF(H139&lt;=VLOOKUP(B139,Цели!$A$4:$C$6,3,FALSE),"Да","Нет"))</f>
        <v/>
      </c>
    </row>
    <row r="140">
      <c r="A140" s="3">
        <f>IF(C140="","",ROW()-1)</f>
        <v/>
      </c>
      <c r="B140" s="3" t="n"/>
      <c r="C140" s="10" t="n"/>
      <c r="D140" s="10" t="n"/>
      <c r="E140" s="10" t="n"/>
      <c r="F140" s="3" t="n"/>
      <c r="G140" s="3">
        <f>IF(OR(C140="",D140=""),"",ROUND(MAX(0,MAX(0,((NETWORKDAYS.INTL(C140,D140,1,Цели!$D$9:$D$38)-1)*(Цели!$B$10-Цели!$B$9)+IF(NETWORKDAYS.INTL(D140,D140,1,Цели!$D$9:$D$38),MEDIAN(MOD(D140,1),Цели!$B$10,Цели!$B$9),Цели!$B$10)-MEDIAN(NETWORKDAYS.INTL(C140,C140,1,Цели!$D$9:$D$38)*MOD(C140,1),Цели!$B$10,Цели!$B$9))*24)-N(F140)),2))</f>
        <v/>
      </c>
      <c r="H140" s="3">
        <f>IF(OR(C140="",E140=""),"",ROUND(MAX(0,MAX(0,((NETWORKDAYS.INTL(C140,E140,1,Цели!$D$9:$D$38)-1)*(Цели!$B$10-Цели!$B$9)+IF(NETWORKDAYS.INTL(E140,E140,1,Цели!$D$9:$D$38),MEDIAN(MOD(E140,1),Цели!$B$10,Цели!$B$9),Цели!$B$10)-MEDIAN(NETWORKDAYS.INTL(C140,C140,1,Цели!$D$9:$D$38)*MOD(C140,1),Цели!$B$10,Цели!$B$9))*24)-N(F140)),2))</f>
        <v/>
      </c>
      <c r="I140" s="3">
        <f>IF(G140="","",IF(G140&lt;=VLOOKUP(B140,Цели!$A$4:$C$6,2,FALSE),"Да","Нет"))</f>
        <v/>
      </c>
      <c r="J140" s="3">
        <f>IF(H140="","",IF(H140&lt;=VLOOKUP(B140,Цели!$A$4:$C$6,3,FALSE),"Да","Нет"))</f>
        <v/>
      </c>
    </row>
    <row r="141">
      <c r="A141" s="3">
        <f>IF(C141="","",ROW()-1)</f>
        <v/>
      </c>
      <c r="B141" s="3" t="n"/>
      <c r="C141" s="10" t="n"/>
      <c r="D141" s="10" t="n"/>
      <c r="E141" s="10" t="n"/>
      <c r="F141" s="3" t="n"/>
      <c r="G141" s="3">
        <f>IF(OR(C141="",D141=""),"",ROUND(MAX(0,MAX(0,((NETWORKDAYS.INTL(C141,D141,1,Цели!$D$9:$D$38)-1)*(Цели!$B$10-Цели!$B$9)+IF(NETWORKDAYS.INTL(D141,D141,1,Цели!$D$9:$D$38),MEDIAN(MOD(D141,1),Цели!$B$10,Цели!$B$9),Цели!$B$10)-MEDIAN(NETWORKDAYS.INTL(C141,C141,1,Цели!$D$9:$D$38)*MOD(C141,1),Цели!$B$10,Цели!$B$9))*24)-N(F141)),2))</f>
        <v/>
      </c>
      <c r="H141" s="3">
        <f>IF(OR(C141="",E141=""),"",ROUND(MAX(0,MAX(0,((NETWORKDAYS.INTL(C141,E141,1,Цели!$D$9:$D$38)-1)*(Цели!$B$10-Цели!$B$9)+IF(NETWORKDAYS.INTL(E141,E141,1,Цели!$D$9:$D$38),MEDIAN(MOD(E141,1),Цели!$B$10,Цели!$B$9),Цели!$B$10)-MEDIAN(NETWORKDAYS.INTL(C141,C141,1,Цели!$D$9:$D$38)*MOD(C141,1),Цели!$B$10,Цели!$B$9))*24)-N(F141)),2))</f>
        <v/>
      </c>
      <c r="I141" s="3">
        <f>IF(G141="","",IF(G141&lt;=VLOOKUP(B141,Цели!$A$4:$C$6,2,FALSE),"Да","Нет"))</f>
        <v/>
      </c>
      <c r="J141" s="3">
        <f>IF(H141="","",IF(H141&lt;=VLOOKUP(B141,Цели!$A$4:$C$6,3,FALSE),"Да","Нет"))</f>
        <v/>
      </c>
    </row>
    <row r="142">
      <c r="A142" s="3">
        <f>IF(C142="","",ROW()-1)</f>
        <v/>
      </c>
      <c r="B142" s="3" t="n"/>
      <c r="C142" s="10" t="n"/>
      <c r="D142" s="10" t="n"/>
      <c r="E142" s="10" t="n"/>
      <c r="F142" s="3" t="n"/>
      <c r="G142" s="3">
        <f>IF(OR(C142="",D142=""),"",ROUND(MAX(0,MAX(0,((NETWORKDAYS.INTL(C142,D142,1,Цели!$D$9:$D$38)-1)*(Цели!$B$10-Цели!$B$9)+IF(NETWORKDAYS.INTL(D142,D142,1,Цели!$D$9:$D$38),MEDIAN(MOD(D142,1),Цели!$B$10,Цели!$B$9),Цели!$B$10)-MEDIAN(NETWORKDAYS.INTL(C142,C142,1,Цели!$D$9:$D$38)*MOD(C142,1),Цели!$B$10,Цели!$B$9))*24)-N(F142)),2))</f>
        <v/>
      </c>
      <c r="H142" s="3">
        <f>IF(OR(C142="",E142=""),"",ROUND(MAX(0,MAX(0,((NETWORKDAYS.INTL(C142,E142,1,Цели!$D$9:$D$38)-1)*(Цели!$B$10-Цели!$B$9)+IF(NETWORKDAYS.INTL(E142,E142,1,Цели!$D$9:$D$38),MEDIAN(MOD(E142,1),Цели!$B$10,Цели!$B$9),Цели!$B$10)-MEDIAN(NETWORKDAYS.INTL(C142,C142,1,Цели!$D$9:$D$38)*MOD(C142,1),Цели!$B$10,Цели!$B$9))*24)-N(F142)),2))</f>
        <v/>
      </c>
      <c r="I142" s="3">
        <f>IF(G142="","",IF(G142&lt;=VLOOKUP(B142,Цели!$A$4:$C$6,2,FALSE),"Да","Нет"))</f>
        <v/>
      </c>
      <c r="J142" s="3">
        <f>IF(H142="","",IF(H142&lt;=VLOOKUP(B142,Цели!$A$4:$C$6,3,FALSE),"Да","Нет"))</f>
        <v/>
      </c>
    </row>
    <row r="143">
      <c r="A143" s="3">
        <f>IF(C143="","",ROW()-1)</f>
        <v/>
      </c>
      <c r="B143" s="3" t="n"/>
      <c r="C143" s="10" t="n"/>
      <c r="D143" s="10" t="n"/>
      <c r="E143" s="10" t="n"/>
      <c r="F143" s="3" t="n"/>
      <c r="G143" s="3">
        <f>IF(OR(C143="",D143=""),"",ROUND(MAX(0,MAX(0,((NETWORKDAYS.INTL(C143,D143,1,Цели!$D$9:$D$38)-1)*(Цели!$B$10-Цели!$B$9)+IF(NETWORKDAYS.INTL(D143,D143,1,Цели!$D$9:$D$38),MEDIAN(MOD(D143,1),Цели!$B$10,Цели!$B$9),Цели!$B$10)-MEDIAN(NETWORKDAYS.INTL(C143,C143,1,Цели!$D$9:$D$38)*MOD(C143,1),Цели!$B$10,Цели!$B$9))*24)-N(F143)),2))</f>
        <v/>
      </c>
      <c r="H143" s="3">
        <f>IF(OR(C143="",E143=""),"",ROUND(MAX(0,MAX(0,((NETWORKDAYS.INTL(C143,E143,1,Цели!$D$9:$D$38)-1)*(Цели!$B$10-Цели!$B$9)+IF(NETWORKDAYS.INTL(E143,E143,1,Цели!$D$9:$D$38),MEDIAN(MOD(E143,1),Цели!$B$10,Цели!$B$9),Цели!$B$10)-MEDIAN(NETWORKDAYS.INTL(C143,C143,1,Цели!$D$9:$D$38)*MOD(C143,1),Цели!$B$10,Цели!$B$9))*24)-N(F143)),2))</f>
        <v/>
      </c>
      <c r="I143" s="3">
        <f>IF(G143="","",IF(G143&lt;=VLOOKUP(B143,Цели!$A$4:$C$6,2,FALSE),"Да","Нет"))</f>
        <v/>
      </c>
      <c r="J143" s="3">
        <f>IF(H143="","",IF(H143&lt;=VLOOKUP(B143,Цели!$A$4:$C$6,3,FALSE),"Да","Нет"))</f>
        <v/>
      </c>
    </row>
    <row r="144">
      <c r="A144" s="3">
        <f>IF(C144="","",ROW()-1)</f>
        <v/>
      </c>
      <c r="B144" s="3" t="n"/>
      <c r="C144" s="10" t="n"/>
      <c r="D144" s="10" t="n"/>
      <c r="E144" s="10" t="n"/>
      <c r="F144" s="3" t="n"/>
      <c r="G144" s="3">
        <f>IF(OR(C144="",D144=""),"",ROUND(MAX(0,MAX(0,((NETWORKDAYS.INTL(C144,D144,1,Цели!$D$9:$D$38)-1)*(Цели!$B$10-Цели!$B$9)+IF(NETWORKDAYS.INTL(D144,D144,1,Цели!$D$9:$D$38),MEDIAN(MOD(D144,1),Цели!$B$10,Цели!$B$9),Цели!$B$10)-MEDIAN(NETWORKDAYS.INTL(C144,C144,1,Цели!$D$9:$D$38)*MOD(C144,1),Цели!$B$10,Цели!$B$9))*24)-N(F144)),2))</f>
        <v/>
      </c>
      <c r="H144" s="3">
        <f>IF(OR(C144="",E144=""),"",ROUND(MAX(0,MAX(0,((NETWORKDAYS.INTL(C144,E144,1,Цели!$D$9:$D$38)-1)*(Цели!$B$10-Цели!$B$9)+IF(NETWORKDAYS.INTL(E144,E144,1,Цели!$D$9:$D$38),MEDIAN(MOD(E144,1),Цели!$B$10,Цели!$B$9),Цели!$B$10)-MEDIAN(NETWORKDAYS.INTL(C144,C144,1,Цели!$D$9:$D$38)*MOD(C144,1),Цели!$B$10,Цели!$B$9))*24)-N(F144)),2))</f>
        <v/>
      </c>
      <c r="I144" s="3">
        <f>IF(G144="","",IF(G144&lt;=VLOOKUP(B144,Цели!$A$4:$C$6,2,FALSE),"Да","Нет"))</f>
        <v/>
      </c>
      <c r="J144" s="3">
        <f>IF(H144="","",IF(H144&lt;=VLOOKUP(B144,Цели!$A$4:$C$6,3,FALSE),"Да","Нет"))</f>
        <v/>
      </c>
    </row>
    <row r="145">
      <c r="A145" s="3">
        <f>IF(C145="","",ROW()-1)</f>
        <v/>
      </c>
      <c r="B145" s="3" t="n"/>
      <c r="C145" s="10" t="n"/>
      <c r="D145" s="10" t="n"/>
      <c r="E145" s="10" t="n"/>
      <c r="F145" s="3" t="n"/>
      <c r="G145" s="3">
        <f>IF(OR(C145="",D145=""),"",ROUND(MAX(0,MAX(0,((NETWORKDAYS.INTL(C145,D145,1,Цели!$D$9:$D$38)-1)*(Цели!$B$10-Цели!$B$9)+IF(NETWORKDAYS.INTL(D145,D145,1,Цели!$D$9:$D$38),MEDIAN(MOD(D145,1),Цели!$B$10,Цели!$B$9),Цели!$B$10)-MEDIAN(NETWORKDAYS.INTL(C145,C145,1,Цели!$D$9:$D$38)*MOD(C145,1),Цели!$B$10,Цели!$B$9))*24)-N(F145)),2))</f>
        <v/>
      </c>
      <c r="H145" s="3">
        <f>IF(OR(C145="",E145=""),"",ROUND(MAX(0,MAX(0,((NETWORKDAYS.INTL(C145,E145,1,Цели!$D$9:$D$38)-1)*(Цели!$B$10-Цели!$B$9)+IF(NETWORKDAYS.INTL(E145,E145,1,Цели!$D$9:$D$38),MEDIAN(MOD(E145,1),Цели!$B$10,Цели!$B$9),Цели!$B$10)-MEDIAN(NETWORKDAYS.INTL(C145,C145,1,Цели!$D$9:$D$38)*MOD(C145,1),Цели!$B$10,Цели!$B$9))*24)-N(F145)),2))</f>
        <v/>
      </c>
      <c r="I145" s="3">
        <f>IF(G145="","",IF(G145&lt;=VLOOKUP(B145,Цели!$A$4:$C$6,2,FALSE),"Да","Нет"))</f>
        <v/>
      </c>
      <c r="J145" s="3">
        <f>IF(H145="","",IF(H145&lt;=VLOOKUP(B145,Цели!$A$4:$C$6,3,FALSE),"Да","Нет"))</f>
        <v/>
      </c>
    </row>
    <row r="146">
      <c r="A146" s="3">
        <f>IF(C146="","",ROW()-1)</f>
        <v/>
      </c>
      <c r="B146" s="3" t="n"/>
      <c r="C146" s="10" t="n"/>
      <c r="D146" s="10" t="n"/>
      <c r="E146" s="10" t="n"/>
      <c r="F146" s="3" t="n"/>
      <c r="G146" s="3">
        <f>IF(OR(C146="",D146=""),"",ROUND(MAX(0,MAX(0,((NETWORKDAYS.INTL(C146,D146,1,Цели!$D$9:$D$38)-1)*(Цели!$B$10-Цели!$B$9)+IF(NETWORKDAYS.INTL(D146,D146,1,Цели!$D$9:$D$38),MEDIAN(MOD(D146,1),Цели!$B$10,Цели!$B$9),Цели!$B$10)-MEDIAN(NETWORKDAYS.INTL(C146,C146,1,Цели!$D$9:$D$38)*MOD(C146,1),Цели!$B$10,Цели!$B$9))*24)-N(F146)),2))</f>
        <v/>
      </c>
      <c r="H146" s="3">
        <f>IF(OR(C146="",E146=""),"",ROUND(MAX(0,MAX(0,((NETWORKDAYS.INTL(C146,E146,1,Цели!$D$9:$D$38)-1)*(Цели!$B$10-Цели!$B$9)+IF(NETWORKDAYS.INTL(E146,E146,1,Цели!$D$9:$D$38),MEDIAN(MOD(E146,1),Цели!$B$10,Цели!$B$9),Цели!$B$10)-MEDIAN(NETWORKDAYS.INTL(C146,C146,1,Цели!$D$9:$D$38)*MOD(C146,1),Цели!$B$10,Цели!$B$9))*24)-N(F146)),2))</f>
        <v/>
      </c>
      <c r="I146" s="3">
        <f>IF(G146="","",IF(G146&lt;=VLOOKUP(B146,Цели!$A$4:$C$6,2,FALSE),"Да","Нет"))</f>
        <v/>
      </c>
      <c r="J146" s="3">
        <f>IF(H146="","",IF(H146&lt;=VLOOKUP(B146,Цели!$A$4:$C$6,3,FALSE),"Да","Нет"))</f>
        <v/>
      </c>
    </row>
    <row r="147">
      <c r="A147" s="3">
        <f>IF(C147="","",ROW()-1)</f>
        <v/>
      </c>
      <c r="B147" s="3" t="n"/>
      <c r="C147" s="10" t="n"/>
      <c r="D147" s="10" t="n"/>
      <c r="E147" s="10" t="n"/>
      <c r="F147" s="3" t="n"/>
      <c r="G147" s="3">
        <f>IF(OR(C147="",D147=""),"",ROUND(MAX(0,MAX(0,((NETWORKDAYS.INTL(C147,D147,1,Цели!$D$9:$D$38)-1)*(Цели!$B$10-Цели!$B$9)+IF(NETWORKDAYS.INTL(D147,D147,1,Цели!$D$9:$D$38),MEDIAN(MOD(D147,1),Цели!$B$10,Цели!$B$9),Цели!$B$10)-MEDIAN(NETWORKDAYS.INTL(C147,C147,1,Цели!$D$9:$D$38)*MOD(C147,1),Цели!$B$10,Цели!$B$9))*24)-N(F147)),2))</f>
        <v/>
      </c>
      <c r="H147" s="3">
        <f>IF(OR(C147="",E147=""),"",ROUND(MAX(0,MAX(0,((NETWORKDAYS.INTL(C147,E147,1,Цели!$D$9:$D$38)-1)*(Цели!$B$10-Цели!$B$9)+IF(NETWORKDAYS.INTL(E147,E147,1,Цели!$D$9:$D$38),MEDIAN(MOD(E147,1),Цели!$B$10,Цели!$B$9),Цели!$B$10)-MEDIAN(NETWORKDAYS.INTL(C147,C147,1,Цели!$D$9:$D$38)*MOD(C147,1),Цели!$B$10,Цели!$B$9))*24)-N(F147)),2))</f>
        <v/>
      </c>
      <c r="I147" s="3">
        <f>IF(G147="","",IF(G147&lt;=VLOOKUP(B147,Цели!$A$4:$C$6,2,FALSE),"Да","Нет"))</f>
        <v/>
      </c>
      <c r="J147" s="3">
        <f>IF(H147="","",IF(H147&lt;=VLOOKUP(B147,Цели!$A$4:$C$6,3,FALSE),"Да","Нет"))</f>
        <v/>
      </c>
    </row>
    <row r="148">
      <c r="A148" s="3">
        <f>IF(C148="","",ROW()-1)</f>
        <v/>
      </c>
      <c r="B148" s="3" t="n"/>
      <c r="C148" s="10" t="n"/>
      <c r="D148" s="10" t="n"/>
      <c r="E148" s="10" t="n"/>
      <c r="F148" s="3" t="n"/>
      <c r="G148" s="3">
        <f>IF(OR(C148="",D148=""),"",ROUND(MAX(0,MAX(0,((NETWORKDAYS.INTL(C148,D148,1,Цели!$D$9:$D$38)-1)*(Цели!$B$10-Цели!$B$9)+IF(NETWORKDAYS.INTL(D148,D148,1,Цели!$D$9:$D$38),MEDIAN(MOD(D148,1),Цели!$B$10,Цели!$B$9),Цели!$B$10)-MEDIAN(NETWORKDAYS.INTL(C148,C148,1,Цели!$D$9:$D$38)*MOD(C148,1),Цели!$B$10,Цели!$B$9))*24)-N(F148)),2))</f>
        <v/>
      </c>
      <c r="H148" s="3">
        <f>IF(OR(C148="",E148=""),"",ROUND(MAX(0,MAX(0,((NETWORKDAYS.INTL(C148,E148,1,Цели!$D$9:$D$38)-1)*(Цели!$B$10-Цели!$B$9)+IF(NETWORKDAYS.INTL(E148,E148,1,Цели!$D$9:$D$38),MEDIAN(MOD(E148,1),Цели!$B$10,Цели!$B$9),Цели!$B$10)-MEDIAN(NETWORKDAYS.INTL(C148,C148,1,Цели!$D$9:$D$38)*MOD(C148,1),Цели!$B$10,Цели!$B$9))*24)-N(F148)),2))</f>
        <v/>
      </c>
      <c r="I148" s="3">
        <f>IF(G148="","",IF(G148&lt;=VLOOKUP(B148,Цели!$A$4:$C$6,2,FALSE),"Да","Нет"))</f>
        <v/>
      </c>
      <c r="J148" s="3">
        <f>IF(H148="","",IF(H148&lt;=VLOOKUP(B148,Цели!$A$4:$C$6,3,FALSE),"Да","Нет"))</f>
        <v/>
      </c>
    </row>
    <row r="149">
      <c r="A149" s="3">
        <f>IF(C149="","",ROW()-1)</f>
        <v/>
      </c>
      <c r="B149" s="3" t="n"/>
      <c r="C149" s="10" t="n"/>
      <c r="D149" s="10" t="n"/>
      <c r="E149" s="10" t="n"/>
      <c r="F149" s="3" t="n"/>
      <c r="G149" s="3">
        <f>IF(OR(C149="",D149=""),"",ROUND(MAX(0,MAX(0,((NETWORKDAYS.INTL(C149,D149,1,Цели!$D$9:$D$38)-1)*(Цели!$B$10-Цели!$B$9)+IF(NETWORKDAYS.INTL(D149,D149,1,Цели!$D$9:$D$38),MEDIAN(MOD(D149,1),Цели!$B$10,Цели!$B$9),Цели!$B$10)-MEDIAN(NETWORKDAYS.INTL(C149,C149,1,Цели!$D$9:$D$38)*MOD(C149,1),Цели!$B$10,Цели!$B$9))*24)-N(F149)),2))</f>
        <v/>
      </c>
      <c r="H149" s="3">
        <f>IF(OR(C149="",E149=""),"",ROUND(MAX(0,MAX(0,((NETWORKDAYS.INTL(C149,E149,1,Цели!$D$9:$D$38)-1)*(Цели!$B$10-Цели!$B$9)+IF(NETWORKDAYS.INTL(E149,E149,1,Цели!$D$9:$D$38),MEDIAN(MOD(E149,1),Цели!$B$10,Цели!$B$9),Цели!$B$10)-MEDIAN(NETWORKDAYS.INTL(C149,C149,1,Цели!$D$9:$D$38)*MOD(C149,1),Цели!$B$10,Цели!$B$9))*24)-N(F149)),2))</f>
        <v/>
      </c>
      <c r="I149" s="3">
        <f>IF(G149="","",IF(G149&lt;=VLOOKUP(B149,Цели!$A$4:$C$6,2,FALSE),"Да","Нет"))</f>
        <v/>
      </c>
      <c r="J149" s="3">
        <f>IF(H149="","",IF(H149&lt;=VLOOKUP(B149,Цели!$A$4:$C$6,3,FALSE),"Да","Нет"))</f>
        <v/>
      </c>
    </row>
    <row r="150">
      <c r="A150" s="3">
        <f>IF(C150="","",ROW()-1)</f>
        <v/>
      </c>
      <c r="B150" s="3" t="n"/>
      <c r="C150" s="10" t="n"/>
      <c r="D150" s="10" t="n"/>
      <c r="E150" s="10" t="n"/>
      <c r="F150" s="3" t="n"/>
      <c r="G150" s="3">
        <f>IF(OR(C150="",D150=""),"",ROUND(MAX(0,MAX(0,((NETWORKDAYS.INTL(C150,D150,1,Цели!$D$9:$D$38)-1)*(Цели!$B$10-Цели!$B$9)+IF(NETWORKDAYS.INTL(D150,D150,1,Цели!$D$9:$D$38),MEDIAN(MOD(D150,1),Цели!$B$10,Цели!$B$9),Цели!$B$10)-MEDIAN(NETWORKDAYS.INTL(C150,C150,1,Цели!$D$9:$D$38)*MOD(C150,1),Цели!$B$10,Цели!$B$9))*24)-N(F150)),2))</f>
        <v/>
      </c>
      <c r="H150" s="3">
        <f>IF(OR(C150="",E150=""),"",ROUND(MAX(0,MAX(0,((NETWORKDAYS.INTL(C150,E150,1,Цели!$D$9:$D$38)-1)*(Цели!$B$10-Цели!$B$9)+IF(NETWORKDAYS.INTL(E150,E150,1,Цели!$D$9:$D$38),MEDIAN(MOD(E150,1),Цели!$B$10,Цели!$B$9),Цели!$B$10)-MEDIAN(NETWORKDAYS.INTL(C150,C150,1,Цели!$D$9:$D$38)*MOD(C150,1),Цели!$B$10,Цели!$B$9))*24)-N(F150)),2))</f>
        <v/>
      </c>
      <c r="I150" s="3">
        <f>IF(G150="","",IF(G150&lt;=VLOOKUP(B150,Цели!$A$4:$C$6,2,FALSE),"Да","Нет"))</f>
        <v/>
      </c>
      <c r="J150" s="3">
        <f>IF(H150="","",IF(H150&lt;=VLOOKUP(B150,Цели!$A$4:$C$6,3,FALSE),"Да","Нет"))</f>
        <v/>
      </c>
    </row>
    <row r="151">
      <c r="A151" s="3">
        <f>IF(C151="","",ROW()-1)</f>
        <v/>
      </c>
      <c r="B151" s="3" t="n"/>
      <c r="C151" s="10" t="n"/>
      <c r="D151" s="10" t="n"/>
      <c r="E151" s="10" t="n"/>
      <c r="F151" s="3" t="n"/>
      <c r="G151" s="3">
        <f>IF(OR(C151="",D151=""),"",ROUND(MAX(0,MAX(0,((NETWORKDAYS.INTL(C151,D151,1,Цели!$D$9:$D$38)-1)*(Цели!$B$10-Цели!$B$9)+IF(NETWORKDAYS.INTL(D151,D151,1,Цели!$D$9:$D$38),MEDIAN(MOD(D151,1),Цели!$B$10,Цели!$B$9),Цели!$B$10)-MEDIAN(NETWORKDAYS.INTL(C151,C151,1,Цели!$D$9:$D$38)*MOD(C151,1),Цели!$B$10,Цели!$B$9))*24)-N(F151)),2))</f>
        <v/>
      </c>
      <c r="H151" s="3">
        <f>IF(OR(C151="",E151=""),"",ROUND(MAX(0,MAX(0,((NETWORKDAYS.INTL(C151,E151,1,Цели!$D$9:$D$38)-1)*(Цели!$B$10-Цели!$B$9)+IF(NETWORKDAYS.INTL(E151,E151,1,Цели!$D$9:$D$38),MEDIAN(MOD(E151,1),Цели!$B$10,Цели!$B$9),Цели!$B$10)-MEDIAN(NETWORKDAYS.INTL(C151,C151,1,Цели!$D$9:$D$38)*MOD(C151,1),Цели!$B$10,Цели!$B$9))*24)-N(F151)),2))</f>
        <v/>
      </c>
      <c r="I151" s="3">
        <f>IF(G151="","",IF(G151&lt;=VLOOKUP(B151,Цели!$A$4:$C$6,2,FALSE),"Да","Нет"))</f>
        <v/>
      </c>
      <c r="J151" s="3">
        <f>IF(H151="","",IF(H151&lt;=VLOOKUP(B151,Цели!$A$4:$C$6,3,FALSE),"Да","Нет"))</f>
        <v/>
      </c>
    </row>
    <row r="152">
      <c r="A152" s="3">
        <f>IF(C152="","",ROW()-1)</f>
        <v/>
      </c>
      <c r="B152" s="3" t="n"/>
      <c r="C152" s="10" t="n"/>
      <c r="D152" s="10" t="n"/>
      <c r="E152" s="10" t="n"/>
      <c r="F152" s="3" t="n"/>
      <c r="G152" s="3">
        <f>IF(OR(C152="",D152=""),"",ROUND(MAX(0,MAX(0,((NETWORKDAYS.INTL(C152,D152,1,Цели!$D$9:$D$38)-1)*(Цели!$B$10-Цели!$B$9)+IF(NETWORKDAYS.INTL(D152,D152,1,Цели!$D$9:$D$38),MEDIAN(MOD(D152,1),Цели!$B$10,Цели!$B$9),Цели!$B$10)-MEDIAN(NETWORKDAYS.INTL(C152,C152,1,Цели!$D$9:$D$38)*MOD(C152,1),Цели!$B$10,Цели!$B$9))*24)-N(F152)),2))</f>
        <v/>
      </c>
      <c r="H152" s="3">
        <f>IF(OR(C152="",E152=""),"",ROUND(MAX(0,MAX(0,((NETWORKDAYS.INTL(C152,E152,1,Цели!$D$9:$D$38)-1)*(Цели!$B$10-Цели!$B$9)+IF(NETWORKDAYS.INTL(E152,E152,1,Цели!$D$9:$D$38),MEDIAN(MOD(E152,1),Цели!$B$10,Цели!$B$9),Цели!$B$10)-MEDIAN(NETWORKDAYS.INTL(C152,C152,1,Цели!$D$9:$D$38)*MOD(C152,1),Цели!$B$10,Цели!$B$9))*24)-N(F152)),2))</f>
        <v/>
      </c>
      <c r="I152" s="3">
        <f>IF(G152="","",IF(G152&lt;=VLOOKUP(B152,Цели!$A$4:$C$6,2,FALSE),"Да","Нет"))</f>
        <v/>
      </c>
      <c r="J152" s="3">
        <f>IF(H152="","",IF(H152&lt;=VLOOKUP(B152,Цели!$A$4:$C$6,3,FALSE),"Да","Нет"))</f>
        <v/>
      </c>
    </row>
    <row r="153">
      <c r="A153" s="3">
        <f>IF(C153="","",ROW()-1)</f>
        <v/>
      </c>
      <c r="B153" s="3" t="n"/>
      <c r="C153" s="10" t="n"/>
      <c r="D153" s="10" t="n"/>
      <c r="E153" s="10" t="n"/>
      <c r="F153" s="3" t="n"/>
      <c r="G153" s="3">
        <f>IF(OR(C153="",D153=""),"",ROUND(MAX(0,MAX(0,((NETWORKDAYS.INTL(C153,D153,1,Цели!$D$9:$D$38)-1)*(Цели!$B$10-Цели!$B$9)+IF(NETWORKDAYS.INTL(D153,D153,1,Цели!$D$9:$D$38),MEDIAN(MOD(D153,1),Цели!$B$10,Цели!$B$9),Цели!$B$10)-MEDIAN(NETWORKDAYS.INTL(C153,C153,1,Цели!$D$9:$D$38)*MOD(C153,1),Цели!$B$10,Цели!$B$9))*24)-N(F153)),2))</f>
        <v/>
      </c>
      <c r="H153" s="3">
        <f>IF(OR(C153="",E153=""),"",ROUND(MAX(0,MAX(0,((NETWORKDAYS.INTL(C153,E153,1,Цели!$D$9:$D$38)-1)*(Цели!$B$10-Цели!$B$9)+IF(NETWORKDAYS.INTL(E153,E153,1,Цели!$D$9:$D$38),MEDIAN(MOD(E153,1),Цели!$B$10,Цели!$B$9),Цели!$B$10)-MEDIAN(NETWORKDAYS.INTL(C153,C153,1,Цели!$D$9:$D$38)*MOD(C153,1),Цели!$B$10,Цели!$B$9))*24)-N(F153)),2))</f>
        <v/>
      </c>
      <c r="I153" s="3">
        <f>IF(G153="","",IF(G153&lt;=VLOOKUP(B153,Цели!$A$4:$C$6,2,FALSE),"Да","Нет"))</f>
        <v/>
      </c>
      <c r="J153" s="3">
        <f>IF(H153="","",IF(H153&lt;=VLOOKUP(B153,Цели!$A$4:$C$6,3,FALSE),"Да","Нет"))</f>
        <v/>
      </c>
    </row>
    <row r="154">
      <c r="A154" s="3">
        <f>IF(C154="","",ROW()-1)</f>
        <v/>
      </c>
      <c r="B154" s="3" t="n"/>
      <c r="C154" s="10" t="n"/>
      <c r="D154" s="10" t="n"/>
      <c r="E154" s="10" t="n"/>
      <c r="F154" s="3" t="n"/>
      <c r="G154" s="3">
        <f>IF(OR(C154="",D154=""),"",ROUND(MAX(0,MAX(0,((NETWORKDAYS.INTL(C154,D154,1,Цели!$D$9:$D$38)-1)*(Цели!$B$10-Цели!$B$9)+IF(NETWORKDAYS.INTL(D154,D154,1,Цели!$D$9:$D$38),MEDIAN(MOD(D154,1),Цели!$B$10,Цели!$B$9),Цели!$B$10)-MEDIAN(NETWORKDAYS.INTL(C154,C154,1,Цели!$D$9:$D$38)*MOD(C154,1),Цели!$B$10,Цели!$B$9))*24)-N(F154)),2))</f>
        <v/>
      </c>
      <c r="H154" s="3">
        <f>IF(OR(C154="",E154=""),"",ROUND(MAX(0,MAX(0,((NETWORKDAYS.INTL(C154,E154,1,Цели!$D$9:$D$38)-1)*(Цели!$B$10-Цели!$B$9)+IF(NETWORKDAYS.INTL(E154,E154,1,Цели!$D$9:$D$38),MEDIAN(MOD(E154,1),Цели!$B$10,Цели!$B$9),Цели!$B$10)-MEDIAN(NETWORKDAYS.INTL(C154,C154,1,Цели!$D$9:$D$38)*MOD(C154,1),Цели!$B$10,Цели!$B$9))*24)-N(F154)),2))</f>
        <v/>
      </c>
      <c r="I154" s="3">
        <f>IF(G154="","",IF(G154&lt;=VLOOKUP(B154,Цели!$A$4:$C$6,2,FALSE),"Да","Нет"))</f>
        <v/>
      </c>
      <c r="J154" s="3">
        <f>IF(H154="","",IF(H154&lt;=VLOOKUP(B154,Цели!$A$4:$C$6,3,FALSE),"Да","Нет"))</f>
        <v/>
      </c>
    </row>
    <row r="155">
      <c r="A155" s="3">
        <f>IF(C155="","",ROW()-1)</f>
        <v/>
      </c>
      <c r="B155" s="3" t="n"/>
      <c r="C155" s="10" t="n"/>
      <c r="D155" s="10" t="n"/>
      <c r="E155" s="10" t="n"/>
      <c r="F155" s="3" t="n"/>
      <c r="G155" s="3">
        <f>IF(OR(C155="",D155=""),"",ROUND(MAX(0,MAX(0,((NETWORKDAYS.INTL(C155,D155,1,Цели!$D$9:$D$38)-1)*(Цели!$B$10-Цели!$B$9)+IF(NETWORKDAYS.INTL(D155,D155,1,Цели!$D$9:$D$38),MEDIAN(MOD(D155,1),Цели!$B$10,Цели!$B$9),Цели!$B$10)-MEDIAN(NETWORKDAYS.INTL(C155,C155,1,Цели!$D$9:$D$38)*MOD(C155,1),Цели!$B$10,Цели!$B$9))*24)-N(F155)),2))</f>
        <v/>
      </c>
      <c r="H155" s="3">
        <f>IF(OR(C155="",E155=""),"",ROUND(MAX(0,MAX(0,((NETWORKDAYS.INTL(C155,E155,1,Цели!$D$9:$D$38)-1)*(Цели!$B$10-Цели!$B$9)+IF(NETWORKDAYS.INTL(E155,E155,1,Цели!$D$9:$D$38),MEDIAN(MOD(E155,1),Цели!$B$10,Цели!$B$9),Цели!$B$10)-MEDIAN(NETWORKDAYS.INTL(C155,C155,1,Цели!$D$9:$D$38)*MOD(C155,1),Цели!$B$10,Цели!$B$9))*24)-N(F155)),2))</f>
        <v/>
      </c>
      <c r="I155" s="3">
        <f>IF(G155="","",IF(G155&lt;=VLOOKUP(B155,Цели!$A$4:$C$6,2,FALSE),"Да","Нет"))</f>
        <v/>
      </c>
      <c r="J155" s="3">
        <f>IF(H155="","",IF(H155&lt;=VLOOKUP(B155,Цели!$A$4:$C$6,3,FALSE),"Да","Нет"))</f>
        <v/>
      </c>
    </row>
    <row r="156">
      <c r="A156" s="3">
        <f>IF(C156="","",ROW()-1)</f>
        <v/>
      </c>
      <c r="B156" s="3" t="n"/>
      <c r="C156" s="10" t="n"/>
      <c r="D156" s="10" t="n"/>
      <c r="E156" s="10" t="n"/>
      <c r="F156" s="3" t="n"/>
      <c r="G156" s="3">
        <f>IF(OR(C156="",D156=""),"",ROUND(MAX(0,MAX(0,((NETWORKDAYS.INTL(C156,D156,1,Цели!$D$9:$D$38)-1)*(Цели!$B$10-Цели!$B$9)+IF(NETWORKDAYS.INTL(D156,D156,1,Цели!$D$9:$D$38),MEDIAN(MOD(D156,1),Цели!$B$10,Цели!$B$9),Цели!$B$10)-MEDIAN(NETWORKDAYS.INTL(C156,C156,1,Цели!$D$9:$D$38)*MOD(C156,1),Цели!$B$10,Цели!$B$9))*24)-N(F156)),2))</f>
        <v/>
      </c>
      <c r="H156" s="3">
        <f>IF(OR(C156="",E156=""),"",ROUND(MAX(0,MAX(0,((NETWORKDAYS.INTL(C156,E156,1,Цели!$D$9:$D$38)-1)*(Цели!$B$10-Цели!$B$9)+IF(NETWORKDAYS.INTL(E156,E156,1,Цели!$D$9:$D$38),MEDIAN(MOD(E156,1),Цели!$B$10,Цели!$B$9),Цели!$B$10)-MEDIAN(NETWORKDAYS.INTL(C156,C156,1,Цели!$D$9:$D$38)*MOD(C156,1),Цели!$B$10,Цели!$B$9))*24)-N(F156)),2))</f>
        <v/>
      </c>
      <c r="I156" s="3">
        <f>IF(G156="","",IF(G156&lt;=VLOOKUP(B156,Цели!$A$4:$C$6,2,FALSE),"Да","Нет"))</f>
        <v/>
      </c>
      <c r="J156" s="3">
        <f>IF(H156="","",IF(H156&lt;=VLOOKUP(B156,Цели!$A$4:$C$6,3,FALSE),"Да","Нет"))</f>
        <v/>
      </c>
    </row>
    <row r="157">
      <c r="A157" s="3">
        <f>IF(C157="","",ROW()-1)</f>
        <v/>
      </c>
      <c r="B157" s="3" t="n"/>
      <c r="C157" s="10" t="n"/>
      <c r="D157" s="10" t="n"/>
      <c r="E157" s="10" t="n"/>
      <c r="F157" s="3" t="n"/>
      <c r="G157" s="3">
        <f>IF(OR(C157="",D157=""),"",ROUND(MAX(0,MAX(0,((NETWORKDAYS.INTL(C157,D157,1,Цели!$D$9:$D$38)-1)*(Цели!$B$10-Цели!$B$9)+IF(NETWORKDAYS.INTL(D157,D157,1,Цели!$D$9:$D$38),MEDIAN(MOD(D157,1),Цели!$B$10,Цели!$B$9),Цели!$B$10)-MEDIAN(NETWORKDAYS.INTL(C157,C157,1,Цели!$D$9:$D$38)*MOD(C157,1),Цели!$B$10,Цели!$B$9))*24)-N(F157)),2))</f>
        <v/>
      </c>
      <c r="H157" s="3">
        <f>IF(OR(C157="",E157=""),"",ROUND(MAX(0,MAX(0,((NETWORKDAYS.INTL(C157,E157,1,Цели!$D$9:$D$38)-1)*(Цели!$B$10-Цели!$B$9)+IF(NETWORKDAYS.INTL(E157,E157,1,Цели!$D$9:$D$38),MEDIAN(MOD(E157,1),Цели!$B$10,Цели!$B$9),Цели!$B$10)-MEDIAN(NETWORKDAYS.INTL(C157,C157,1,Цели!$D$9:$D$38)*MOD(C157,1),Цели!$B$10,Цели!$B$9))*24)-N(F157)),2))</f>
        <v/>
      </c>
      <c r="I157" s="3">
        <f>IF(G157="","",IF(G157&lt;=VLOOKUP(B157,Цели!$A$4:$C$6,2,FALSE),"Да","Нет"))</f>
        <v/>
      </c>
      <c r="J157" s="3">
        <f>IF(H157="","",IF(H157&lt;=VLOOKUP(B157,Цели!$A$4:$C$6,3,FALSE),"Да","Нет"))</f>
        <v/>
      </c>
    </row>
    <row r="158">
      <c r="A158" s="3">
        <f>IF(C158="","",ROW()-1)</f>
        <v/>
      </c>
      <c r="B158" s="3" t="n"/>
      <c r="C158" s="10" t="n"/>
      <c r="D158" s="10" t="n"/>
      <c r="E158" s="10" t="n"/>
      <c r="F158" s="3" t="n"/>
      <c r="G158" s="3">
        <f>IF(OR(C158="",D158=""),"",ROUND(MAX(0,MAX(0,((NETWORKDAYS.INTL(C158,D158,1,Цели!$D$9:$D$38)-1)*(Цели!$B$10-Цели!$B$9)+IF(NETWORKDAYS.INTL(D158,D158,1,Цели!$D$9:$D$38),MEDIAN(MOD(D158,1),Цели!$B$10,Цели!$B$9),Цели!$B$10)-MEDIAN(NETWORKDAYS.INTL(C158,C158,1,Цели!$D$9:$D$38)*MOD(C158,1),Цели!$B$10,Цели!$B$9))*24)-N(F158)),2))</f>
        <v/>
      </c>
      <c r="H158" s="3">
        <f>IF(OR(C158="",E158=""),"",ROUND(MAX(0,MAX(0,((NETWORKDAYS.INTL(C158,E158,1,Цели!$D$9:$D$38)-1)*(Цели!$B$10-Цели!$B$9)+IF(NETWORKDAYS.INTL(E158,E158,1,Цели!$D$9:$D$38),MEDIAN(MOD(E158,1),Цели!$B$10,Цели!$B$9),Цели!$B$10)-MEDIAN(NETWORKDAYS.INTL(C158,C158,1,Цели!$D$9:$D$38)*MOD(C158,1),Цели!$B$10,Цели!$B$9))*24)-N(F158)),2))</f>
        <v/>
      </c>
      <c r="I158" s="3">
        <f>IF(G158="","",IF(G158&lt;=VLOOKUP(B158,Цели!$A$4:$C$6,2,FALSE),"Да","Нет"))</f>
        <v/>
      </c>
      <c r="J158" s="3">
        <f>IF(H158="","",IF(H158&lt;=VLOOKUP(B158,Цели!$A$4:$C$6,3,FALSE),"Да","Нет"))</f>
        <v/>
      </c>
    </row>
    <row r="159">
      <c r="A159" s="3">
        <f>IF(C159="","",ROW()-1)</f>
        <v/>
      </c>
      <c r="B159" s="3" t="n"/>
      <c r="C159" s="10" t="n"/>
      <c r="D159" s="10" t="n"/>
      <c r="E159" s="10" t="n"/>
      <c r="F159" s="3" t="n"/>
      <c r="G159" s="3">
        <f>IF(OR(C159="",D159=""),"",ROUND(MAX(0,MAX(0,((NETWORKDAYS.INTL(C159,D159,1,Цели!$D$9:$D$38)-1)*(Цели!$B$10-Цели!$B$9)+IF(NETWORKDAYS.INTL(D159,D159,1,Цели!$D$9:$D$38),MEDIAN(MOD(D159,1),Цели!$B$10,Цели!$B$9),Цели!$B$10)-MEDIAN(NETWORKDAYS.INTL(C159,C159,1,Цели!$D$9:$D$38)*MOD(C159,1),Цели!$B$10,Цели!$B$9))*24)-N(F159)),2))</f>
        <v/>
      </c>
      <c r="H159" s="3">
        <f>IF(OR(C159="",E159=""),"",ROUND(MAX(0,MAX(0,((NETWORKDAYS.INTL(C159,E159,1,Цели!$D$9:$D$38)-1)*(Цели!$B$10-Цели!$B$9)+IF(NETWORKDAYS.INTL(E159,E159,1,Цели!$D$9:$D$38),MEDIAN(MOD(E159,1),Цели!$B$10,Цели!$B$9),Цели!$B$10)-MEDIAN(NETWORKDAYS.INTL(C159,C159,1,Цели!$D$9:$D$38)*MOD(C159,1),Цели!$B$10,Цели!$B$9))*24)-N(F159)),2))</f>
        <v/>
      </c>
      <c r="I159" s="3">
        <f>IF(G159="","",IF(G159&lt;=VLOOKUP(B159,Цели!$A$4:$C$6,2,FALSE),"Да","Нет"))</f>
        <v/>
      </c>
      <c r="J159" s="3">
        <f>IF(H159="","",IF(H159&lt;=VLOOKUP(B159,Цели!$A$4:$C$6,3,FALSE),"Да","Нет"))</f>
        <v/>
      </c>
    </row>
    <row r="160">
      <c r="A160" s="3">
        <f>IF(C160="","",ROW()-1)</f>
        <v/>
      </c>
      <c r="B160" s="3" t="n"/>
      <c r="C160" s="10" t="n"/>
      <c r="D160" s="10" t="n"/>
      <c r="E160" s="10" t="n"/>
      <c r="F160" s="3" t="n"/>
      <c r="G160" s="3">
        <f>IF(OR(C160="",D160=""),"",ROUND(MAX(0,MAX(0,((NETWORKDAYS.INTL(C160,D160,1,Цели!$D$9:$D$38)-1)*(Цели!$B$10-Цели!$B$9)+IF(NETWORKDAYS.INTL(D160,D160,1,Цели!$D$9:$D$38),MEDIAN(MOD(D160,1),Цели!$B$10,Цели!$B$9),Цели!$B$10)-MEDIAN(NETWORKDAYS.INTL(C160,C160,1,Цели!$D$9:$D$38)*MOD(C160,1),Цели!$B$10,Цели!$B$9))*24)-N(F160)),2))</f>
        <v/>
      </c>
      <c r="H160" s="3">
        <f>IF(OR(C160="",E160=""),"",ROUND(MAX(0,MAX(0,((NETWORKDAYS.INTL(C160,E160,1,Цели!$D$9:$D$38)-1)*(Цели!$B$10-Цели!$B$9)+IF(NETWORKDAYS.INTL(E160,E160,1,Цели!$D$9:$D$38),MEDIAN(MOD(E160,1),Цели!$B$10,Цели!$B$9),Цели!$B$10)-MEDIAN(NETWORKDAYS.INTL(C160,C160,1,Цели!$D$9:$D$38)*MOD(C160,1),Цели!$B$10,Цели!$B$9))*24)-N(F160)),2))</f>
        <v/>
      </c>
      <c r="I160" s="3">
        <f>IF(G160="","",IF(G160&lt;=VLOOKUP(B160,Цели!$A$4:$C$6,2,FALSE),"Да","Нет"))</f>
        <v/>
      </c>
      <c r="J160" s="3">
        <f>IF(H160="","",IF(H160&lt;=VLOOKUP(B160,Цели!$A$4:$C$6,3,FALSE),"Да","Нет"))</f>
        <v/>
      </c>
    </row>
    <row r="161">
      <c r="A161" s="3">
        <f>IF(C161="","",ROW()-1)</f>
        <v/>
      </c>
      <c r="B161" s="3" t="n"/>
      <c r="C161" s="10" t="n"/>
      <c r="D161" s="10" t="n"/>
      <c r="E161" s="10" t="n"/>
      <c r="F161" s="3" t="n"/>
      <c r="G161" s="3">
        <f>IF(OR(C161="",D161=""),"",ROUND(MAX(0,MAX(0,((NETWORKDAYS.INTL(C161,D161,1,Цели!$D$9:$D$38)-1)*(Цели!$B$10-Цели!$B$9)+IF(NETWORKDAYS.INTL(D161,D161,1,Цели!$D$9:$D$38),MEDIAN(MOD(D161,1),Цели!$B$10,Цели!$B$9),Цели!$B$10)-MEDIAN(NETWORKDAYS.INTL(C161,C161,1,Цели!$D$9:$D$38)*MOD(C161,1),Цели!$B$10,Цели!$B$9))*24)-N(F161)),2))</f>
        <v/>
      </c>
      <c r="H161" s="3">
        <f>IF(OR(C161="",E161=""),"",ROUND(MAX(0,MAX(0,((NETWORKDAYS.INTL(C161,E161,1,Цели!$D$9:$D$38)-1)*(Цели!$B$10-Цели!$B$9)+IF(NETWORKDAYS.INTL(E161,E161,1,Цели!$D$9:$D$38),MEDIAN(MOD(E161,1),Цели!$B$10,Цели!$B$9),Цели!$B$10)-MEDIAN(NETWORKDAYS.INTL(C161,C161,1,Цели!$D$9:$D$38)*MOD(C161,1),Цели!$B$10,Цели!$B$9))*24)-N(F161)),2))</f>
        <v/>
      </c>
      <c r="I161" s="3">
        <f>IF(G161="","",IF(G161&lt;=VLOOKUP(B161,Цели!$A$4:$C$6,2,FALSE),"Да","Нет"))</f>
        <v/>
      </c>
      <c r="J161" s="3">
        <f>IF(H161="","",IF(H161&lt;=VLOOKUP(B161,Цели!$A$4:$C$6,3,FALSE),"Да","Нет"))</f>
        <v/>
      </c>
    </row>
    <row r="162">
      <c r="A162" s="3">
        <f>IF(C162="","",ROW()-1)</f>
        <v/>
      </c>
      <c r="B162" s="3" t="n"/>
      <c r="C162" s="10" t="n"/>
      <c r="D162" s="10" t="n"/>
      <c r="E162" s="10" t="n"/>
      <c r="F162" s="3" t="n"/>
      <c r="G162" s="3">
        <f>IF(OR(C162="",D162=""),"",ROUND(MAX(0,MAX(0,((NETWORKDAYS.INTL(C162,D162,1,Цели!$D$9:$D$38)-1)*(Цели!$B$10-Цели!$B$9)+IF(NETWORKDAYS.INTL(D162,D162,1,Цели!$D$9:$D$38),MEDIAN(MOD(D162,1),Цели!$B$10,Цели!$B$9),Цели!$B$10)-MEDIAN(NETWORKDAYS.INTL(C162,C162,1,Цели!$D$9:$D$38)*MOD(C162,1),Цели!$B$10,Цели!$B$9))*24)-N(F162)),2))</f>
        <v/>
      </c>
      <c r="H162" s="3">
        <f>IF(OR(C162="",E162=""),"",ROUND(MAX(0,MAX(0,((NETWORKDAYS.INTL(C162,E162,1,Цели!$D$9:$D$38)-1)*(Цели!$B$10-Цели!$B$9)+IF(NETWORKDAYS.INTL(E162,E162,1,Цели!$D$9:$D$38),MEDIAN(MOD(E162,1),Цели!$B$10,Цели!$B$9),Цели!$B$10)-MEDIAN(NETWORKDAYS.INTL(C162,C162,1,Цели!$D$9:$D$38)*MOD(C162,1),Цели!$B$10,Цели!$B$9))*24)-N(F162)),2))</f>
        <v/>
      </c>
      <c r="I162" s="3">
        <f>IF(G162="","",IF(G162&lt;=VLOOKUP(B162,Цели!$A$4:$C$6,2,FALSE),"Да","Нет"))</f>
        <v/>
      </c>
      <c r="J162" s="3">
        <f>IF(H162="","",IF(H162&lt;=VLOOKUP(B162,Цели!$A$4:$C$6,3,FALSE),"Да","Нет"))</f>
        <v/>
      </c>
    </row>
    <row r="163">
      <c r="A163" s="3">
        <f>IF(C163="","",ROW()-1)</f>
        <v/>
      </c>
      <c r="B163" s="3" t="n"/>
      <c r="C163" s="10" t="n"/>
      <c r="D163" s="10" t="n"/>
      <c r="E163" s="10" t="n"/>
      <c r="F163" s="3" t="n"/>
      <c r="G163" s="3">
        <f>IF(OR(C163="",D163=""),"",ROUND(MAX(0,MAX(0,((NETWORKDAYS.INTL(C163,D163,1,Цели!$D$9:$D$38)-1)*(Цели!$B$10-Цели!$B$9)+IF(NETWORKDAYS.INTL(D163,D163,1,Цели!$D$9:$D$38),MEDIAN(MOD(D163,1),Цели!$B$10,Цели!$B$9),Цели!$B$10)-MEDIAN(NETWORKDAYS.INTL(C163,C163,1,Цели!$D$9:$D$38)*MOD(C163,1),Цели!$B$10,Цели!$B$9))*24)-N(F163)),2))</f>
        <v/>
      </c>
      <c r="H163" s="3">
        <f>IF(OR(C163="",E163=""),"",ROUND(MAX(0,MAX(0,((NETWORKDAYS.INTL(C163,E163,1,Цели!$D$9:$D$38)-1)*(Цели!$B$10-Цели!$B$9)+IF(NETWORKDAYS.INTL(E163,E163,1,Цели!$D$9:$D$38),MEDIAN(MOD(E163,1),Цели!$B$10,Цели!$B$9),Цели!$B$10)-MEDIAN(NETWORKDAYS.INTL(C163,C163,1,Цели!$D$9:$D$38)*MOD(C163,1),Цели!$B$10,Цели!$B$9))*24)-N(F163)),2))</f>
        <v/>
      </c>
      <c r="I163" s="3">
        <f>IF(G163="","",IF(G163&lt;=VLOOKUP(B163,Цели!$A$4:$C$6,2,FALSE),"Да","Нет"))</f>
        <v/>
      </c>
      <c r="J163" s="3">
        <f>IF(H163="","",IF(H163&lt;=VLOOKUP(B163,Цели!$A$4:$C$6,3,FALSE),"Да","Нет"))</f>
        <v/>
      </c>
    </row>
    <row r="164">
      <c r="A164" s="3">
        <f>IF(C164="","",ROW()-1)</f>
        <v/>
      </c>
      <c r="B164" s="3" t="n"/>
      <c r="C164" s="10" t="n"/>
      <c r="D164" s="10" t="n"/>
      <c r="E164" s="10" t="n"/>
      <c r="F164" s="3" t="n"/>
      <c r="G164" s="3">
        <f>IF(OR(C164="",D164=""),"",ROUND(MAX(0,MAX(0,((NETWORKDAYS.INTL(C164,D164,1,Цели!$D$9:$D$38)-1)*(Цели!$B$10-Цели!$B$9)+IF(NETWORKDAYS.INTL(D164,D164,1,Цели!$D$9:$D$38),MEDIAN(MOD(D164,1),Цели!$B$10,Цели!$B$9),Цели!$B$10)-MEDIAN(NETWORKDAYS.INTL(C164,C164,1,Цели!$D$9:$D$38)*MOD(C164,1),Цели!$B$10,Цели!$B$9))*24)-N(F164)),2))</f>
        <v/>
      </c>
      <c r="H164" s="3">
        <f>IF(OR(C164="",E164=""),"",ROUND(MAX(0,MAX(0,((NETWORKDAYS.INTL(C164,E164,1,Цели!$D$9:$D$38)-1)*(Цели!$B$10-Цели!$B$9)+IF(NETWORKDAYS.INTL(E164,E164,1,Цели!$D$9:$D$38),MEDIAN(MOD(E164,1),Цели!$B$10,Цели!$B$9),Цели!$B$10)-MEDIAN(NETWORKDAYS.INTL(C164,C164,1,Цели!$D$9:$D$38)*MOD(C164,1),Цели!$B$10,Цели!$B$9))*24)-N(F164)),2))</f>
        <v/>
      </c>
      <c r="I164" s="3">
        <f>IF(G164="","",IF(G164&lt;=VLOOKUP(B164,Цели!$A$4:$C$6,2,FALSE),"Да","Нет"))</f>
        <v/>
      </c>
      <c r="J164" s="3">
        <f>IF(H164="","",IF(H164&lt;=VLOOKUP(B164,Цели!$A$4:$C$6,3,FALSE),"Да","Нет"))</f>
        <v/>
      </c>
    </row>
    <row r="165">
      <c r="A165" s="3">
        <f>IF(C165="","",ROW()-1)</f>
        <v/>
      </c>
      <c r="B165" s="3" t="n"/>
      <c r="C165" s="10" t="n"/>
      <c r="D165" s="10" t="n"/>
      <c r="E165" s="10" t="n"/>
      <c r="F165" s="3" t="n"/>
      <c r="G165" s="3">
        <f>IF(OR(C165="",D165=""),"",ROUND(MAX(0,MAX(0,((NETWORKDAYS.INTL(C165,D165,1,Цели!$D$9:$D$38)-1)*(Цели!$B$10-Цели!$B$9)+IF(NETWORKDAYS.INTL(D165,D165,1,Цели!$D$9:$D$38),MEDIAN(MOD(D165,1),Цели!$B$10,Цели!$B$9),Цели!$B$10)-MEDIAN(NETWORKDAYS.INTL(C165,C165,1,Цели!$D$9:$D$38)*MOD(C165,1),Цели!$B$10,Цели!$B$9))*24)-N(F165)),2))</f>
        <v/>
      </c>
      <c r="H165" s="3">
        <f>IF(OR(C165="",E165=""),"",ROUND(MAX(0,MAX(0,((NETWORKDAYS.INTL(C165,E165,1,Цели!$D$9:$D$38)-1)*(Цели!$B$10-Цели!$B$9)+IF(NETWORKDAYS.INTL(E165,E165,1,Цели!$D$9:$D$38),MEDIAN(MOD(E165,1),Цели!$B$10,Цели!$B$9),Цели!$B$10)-MEDIAN(NETWORKDAYS.INTL(C165,C165,1,Цели!$D$9:$D$38)*MOD(C165,1),Цели!$B$10,Цели!$B$9))*24)-N(F165)),2))</f>
        <v/>
      </c>
      <c r="I165" s="3">
        <f>IF(G165="","",IF(G165&lt;=VLOOKUP(B165,Цели!$A$4:$C$6,2,FALSE),"Да","Нет"))</f>
        <v/>
      </c>
      <c r="J165" s="3">
        <f>IF(H165="","",IF(H165&lt;=VLOOKUP(B165,Цели!$A$4:$C$6,3,FALSE),"Да","Нет"))</f>
        <v/>
      </c>
    </row>
    <row r="166">
      <c r="A166" s="3">
        <f>IF(C166="","",ROW()-1)</f>
        <v/>
      </c>
      <c r="B166" s="3" t="n"/>
      <c r="C166" s="10" t="n"/>
      <c r="D166" s="10" t="n"/>
      <c r="E166" s="10" t="n"/>
      <c r="F166" s="3" t="n"/>
      <c r="G166" s="3">
        <f>IF(OR(C166="",D166=""),"",ROUND(MAX(0,MAX(0,((NETWORKDAYS.INTL(C166,D166,1,Цели!$D$9:$D$38)-1)*(Цели!$B$10-Цели!$B$9)+IF(NETWORKDAYS.INTL(D166,D166,1,Цели!$D$9:$D$38),MEDIAN(MOD(D166,1),Цели!$B$10,Цели!$B$9),Цели!$B$10)-MEDIAN(NETWORKDAYS.INTL(C166,C166,1,Цели!$D$9:$D$38)*MOD(C166,1),Цели!$B$10,Цели!$B$9))*24)-N(F166)),2))</f>
        <v/>
      </c>
      <c r="H166" s="3">
        <f>IF(OR(C166="",E166=""),"",ROUND(MAX(0,MAX(0,((NETWORKDAYS.INTL(C166,E166,1,Цели!$D$9:$D$38)-1)*(Цели!$B$10-Цели!$B$9)+IF(NETWORKDAYS.INTL(E166,E166,1,Цели!$D$9:$D$38),MEDIAN(MOD(E166,1),Цели!$B$10,Цели!$B$9),Цели!$B$10)-MEDIAN(NETWORKDAYS.INTL(C166,C166,1,Цели!$D$9:$D$38)*MOD(C166,1),Цели!$B$10,Цели!$B$9))*24)-N(F166)),2))</f>
        <v/>
      </c>
      <c r="I166" s="3">
        <f>IF(G166="","",IF(G166&lt;=VLOOKUP(B166,Цели!$A$4:$C$6,2,FALSE),"Да","Нет"))</f>
        <v/>
      </c>
      <c r="J166" s="3">
        <f>IF(H166="","",IF(H166&lt;=VLOOKUP(B166,Цели!$A$4:$C$6,3,FALSE),"Да","Нет"))</f>
        <v/>
      </c>
    </row>
    <row r="167">
      <c r="A167" s="3">
        <f>IF(C167="","",ROW()-1)</f>
        <v/>
      </c>
      <c r="B167" s="3" t="n"/>
      <c r="C167" s="10" t="n"/>
      <c r="D167" s="10" t="n"/>
      <c r="E167" s="10" t="n"/>
      <c r="F167" s="3" t="n"/>
      <c r="G167" s="3">
        <f>IF(OR(C167="",D167=""),"",ROUND(MAX(0,MAX(0,((NETWORKDAYS.INTL(C167,D167,1,Цели!$D$9:$D$38)-1)*(Цели!$B$10-Цели!$B$9)+IF(NETWORKDAYS.INTL(D167,D167,1,Цели!$D$9:$D$38),MEDIAN(MOD(D167,1),Цели!$B$10,Цели!$B$9),Цели!$B$10)-MEDIAN(NETWORKDAYS.INTL(C167,C167,1,Цели!$D$9:$D$38)*MOD(C167,1),Цели!$B$10,Цели!$B$9))*24)-N(F167)),2))</f>
        <v/>
      </c>
      <c r="H167" s="3">
        <f>IF(OR(C167="",E167=""),"",ROUND(MAX(0,MAX(0,((NETWORKDAYS.INTL(C167,E167,1,Цели!$D$9:$D$38)-1)*(Цели!$B$10-Цели!$B$9)+IF(NETWORKDAYS.INTL(E167,E167,1,Цели!$D$9:$D$38),MEDIAN(MOD(E167,1),Цели!$B$10,Цели!$B$9),Цели!$B$10)-MEDIAN(NETWORKDAYS.INTL(C167,C167,1,Цели!$D$9:$D$38)*MOD(C167,1),Цели!$B$10,Цели!$B$9))*24)-N(F167)),2))</f>
        <v/>
      </c>
      <c r="I167" s="3">
        <f>IF(G167="","",IF(G167&lt;=VLOOKUP(B167,Цели!$A$4:$C$6,2,FALSE),"Да","Нет"))</f>
        <v/>
      </c>
      <c r="J167" s="3">
        <f>IF(H167="","",IF(H167&lt;=VLOOKUP(B167,Цели!$A$4:$C$6,3,FALSE),"Да","Нет"))</f>
        <v/>
      </c>
    </row>
    <row r="168">
      <c r="A168" s="3">
        <f>IF(C168="","",ROW()-1)</f>
        <v/>
      </c>
      <c r="B168" s="3" t="n"/>
      <c r="C168" s="10" t="n"/>
      <c r="D168" s="10" t="n"/>
      <c r="E168" s="10" t="n"/>
      <c r="F168" s="3" t="n"/>
      <c r="G168" s="3">
        <f>IF(OR(C168="",D168=""),"",ROUND(MAX(0,MAX(0,((NETWORKDAYS.INTL(C168,D168,1,Цели!$D$9:$D$38)-1)*(Цели!$B$10-Цели!$B$9)+IF(NETWORKDAYS.INTL(D168,D168,1,Цели!$D$9:$D$38),MEDIAN(MOD(D168,1),Цели!$B$10,Цели!$B$9),Цели!$B$10)-MEDIAN(NETWORKDAYS.INTL(C168,C168,1,Цели!$D$9:$D$38)*MOD(C168,1),Цели!$B$10,Цели!$B$9))*24)-N(F168)),2))</f>
        <v/>
      </c>
      <c r="H168" s="3">
        <f>IF(OR(C168="",E168=""),"",ROUND(MAX(0,MAX(0,((NETWORKDAYS.INTL(C168,E168,1,Цели!$D$9:$D$38)-1)*(Цели!$B$10-Цели!$B$9)+IF(NETWORKDAYS.INTL(E168,E168,1,Цели!$D$9:$D$38),MEDIAN(MOD(E168,1),Цели!$B$10,Цели!$B$9),Цели!$B$10)-MEDIAN(NETWORKDAYS.INTL(C168,C168,1,Цели!$D$9:$D$38)*MOD(C168,1),Цели!$B$10,Цели!$B$9))*24)-N(F168)),2))</f>
        <v/>
      </c>
      <c r="I168" s="3">
        <f>IF(G168="","",IF(G168&lt;=VLOOKUP(B168,Цели!$A$4:$C$6,2,FALSE),"Да","Нет"))</f>
        <v/>
      </c>
      <c r="J168" s="3">
        <f>IF(H168="","",IF(H168&lt;=VLOOKUP(B168,Цели!$A$4:$C$6,3,FALSE),"Да","Нет"))</f>
        <v/>
      </c>
    </row>
    <row r="169">
      <c r="A169" s="3">
        <f>IF(C169="","",ROW()-1)</f>
        <v/>
      </c>
      <c r="B169" s="3" t="n"/>
      <c r="C169" s="10" t="n"/>
      <c r="D169" s="10" t="n"/>
      <c r="E169" s="10" t="n"/>
      <c r="F169" s="3" t="n"/>
      <c r="G169" s="3">
        <f>IF(OR(C169="",D169=""),"",ROUND(MAX(0,MAX(0,((NETWORKDAYS.INTL(C169,D169,1,Цели!$D$9:$D$38)-1)*(Цели!$B$10-Цели!$B$9)+IF(NETWORKDAYS.INTL(D169,D169,1,Цели!$D$9:$D$38),MEDIAN(MOD(D169,1),Цели!$B$10,Цели!$B$9),Цели!$B$10)-MEDIAN(NETWORKDAYS.INTL(C169,C169,1,Цели!$D$9:$D$38)*MOD(C169,1),Цели!$B$10,Цели!$B$9))*24)-N(F169)),2))</f>
        <v/>
      </c>
      <c r="H169" s="3">
        <f>IF(OR(C169="",E169=""),"",ROUND(MAX(0,MAX(0,((NETWORKDAYS.INTL(C169,E169,1,Цели!$D$9:$D$38)-1)*(Цели!$B$10-Цели!$B$9)+IF(NETWORKDAYS.INTL(E169,E169,1,Цели!$D$9:$D$38),MEDIAN(MOD(E169,1),Цели!$B$10,Цели!$B$9),Цели!$B$10)-MEDIAN(NETWORKDAYS.INTL(C169,C169,1,Цели!$D$9:$D$38)*MOD(C169,1),Цели!$B$10,Цели!$B$9))*24)-N(F169)),2))</f>
        <v/>
      </c>
      <c r="I169" s="3">
        <f>IF(G169="","",IF(G169&lt;=VLOOKUP(B169,Цели!$A$4:$C$6,2,FALSE),"Да","Нет"))</f>
        <v/>
      </c>
      <c r="J169" s="3">
        <f>IF(H169="","",IF(H169&lt;=VLOOKUP(B169,Цели!$A$4:$C$6,3,FALSE),"Да","Нет"))</f>
        <v/>
      </c>
    </row>
    <row r="170">
      <c r="A170" s="3">
        <f>IF(C170="","",ROW()-1)</f>
        <v/>
      </c>
      <c r="B170" s="3" t="n"/>
      <c r="C170" s="10" t="n"/>
      <c r="D170" s="10" t="n"/>
      <c r="E170" s="10" t="n"/>
      <c r="F170" s="3" t="n"/>
      <c r="G170" s="3">
        <f>IF(OR(C170="",D170=""),"",ROUND(MAX(0,MAX(0,((NETWORKDAYS.INTL(C170,D170,1,Цели!$D$9:$D$38)-1)*(Цели!$B$10-Цели!$B$9)+IF(NETWORKDAYS.INTL(D170,D170,1,Цели!$D$9:$D$38),MEDIAN(MOD(D170,1),Цели!$B$10,Цели!$B$9),Цели!$B$10)-MEDIAN(NETWORKDAYS.INTL(C170,C170,1,Цели!$D$9:$D$38)*MOD(C170,1),Цели!$B$10,Цели!$B$9))*24)-N(F170)),2))</f>
        <v/>
      </c>
      <c r="H170" s="3">
        <f>IF(OR(C170="",E170=""),"",ROUND(MAX(0,MAX(0,((NETWORKDAYS.INTL(C170,E170,1,Цели!$D$9:$D$38)-1)*(Цели!$B$10-Цели!$B$9)+IF(NETWORKDAYS.INTL(E170,E170,1,Цели!$D$9:$D$38),MEDIAN(MOD(E170,1),Цели!$B$10,Цели!$B$9),Цели!$B$10)-MEDIAN(NETWORKDAYS.INTL(C170,C170,1,Цели!$D$9:$D$38)*MOD(C170,1),Цели!$B$10,Цели!$B$9))*24)-N(F170)),2))</f>
        <v/>
      </c>
      <c r="I170" s="3">
        <f>IF(G170="","",IF(G170&lt;=VLOOKUP(B170,Цели!$A$4:$C$6,2,FALSE),"Да","Нет"))</f>
        <v/>
      </c>
      <c r="J170" s="3">
        <f>IF(H170="","",IF(H170&lt;=VLOOKUP(B170,Цели!$A$4:$C$6,3,FALSE),"Да","Нет"))</f>
        <v/>
      </c>
    </row>
    <row r="171">
      <c r="A171" s="3">
        <f>IF(C171="","",ROW()-1)</f>
        <v/>
      </c>
      <c r="B171" s="3" t="n"/>
      <c r="C171" s="10" t="n"/>
      <c r="D171" s="10" t="n"/>
      <c r="E171" s="10" t="n"/>
      <c r="F171" s="3" t="n"/>
      <c r="G171" s="3">
        <f>IF(OR(C171="",D171=""),"",ROUND(MAX(0,MAX(0,((NETWORKDAYS.INTL(C171,D171,1,Цели!$D$9:$D$38)-1)*(Цели!$B$10-Цели!$B$9)+IF(NETWORKDAYS.INTL(D171,D171,1,Цели!$D$9:$D$38),MEDIAN(MOD(D171,1),Цели!$B$10,Цели!$B$9),Цели!$B$10)-MEDIAN(NETWORKDAYS.INTL(C171,C171,1,Цели!$D$9:$D$38)*MOD(C171,1),Цели!$B$10,Цели!$B$9))*24)-N(F171)),2))</f>
        <v/>
      </c>
      <c r="H171" s="3">
        <f>IF(OR(C171="",E171=""),"",ROUND(MAX(0,MAX(0,((NETWORKDAYS.INTL(C171,E171,1,Цели!$D$9:$D$38)-1)*(Цели!$B$10-Цели!$B$9)+IF(NETWORKDAYS.INTL(E171,E171,1,Цели!$D$9:$D$38),MEDIAN(MOD(E171,1),Цели!$B$10,Цели!$B$9),Цели!$B$10)-MEDIAN(NETWORKDAYS.INTL(C171,C171,1,Цели!$D$9:$D$38)*MOD(C171,1),Цели!$B$10,Цели!$B$9))*24)-N(F171)),2))</f>
        <v/>
      </c>
      <c r="I171" s="3">
        <f>IF(G171="","",IF(G171&lt;=VLOOKUP(B171,Цели!$A$4:$C$6,2,FALSE),"Да","Нет"))</f>
        <v/>
      </c>
      <c r="J171" s="3">
        <f>IF(H171="","",IF(H171&lt;=VLOOKUP(B171,Цели!$A$4:$C$6,3,FALSE),"Да","Нет"))</f>
        <v/>
      </c>
    </row>
    <row r="172">
      <c r="A172" s="3">
        <f>IF(C172="","",ROW()-1)</f>
        <v/>
      </c>
      <c r="B172" s="3" t="n"/>
      <c r="C172" s="10" t="n"/>
      <c r="D172" s="10" t="n"/>
      <c r="E172" s="10" t="n"/>
      <c r="F172" s="3" t="n"/>
      <c r="G172" s="3">
        <f>IF(OR(C172="",D172=""),"",ROUND(MAX(0,MAX(0,((NETWORKDAYS.INTL(C172,D172,1,Цели!$D$9:$D$38)-1)*(Цели!$B$10-Цели!$B$9)+IF(NETWORKDAYS.INTL(D172,D172,1,Цели!$D$9:$D$38),MEDIAN(MOD(D172,1),Цели!$B$10,Цели!$B$9),Цели!$B$10)-MEDIAN(NETWORKDAYS.INTL(C172,C172,1,Цели!$D$9:$D$38)*MOD(C172,1),Цели!$B$10,Цели!$B$9))*24)-N(F172)),2))</f>
        <v/>
      </c>
      <c r="H172" s="3">
        <f>IF(OR(C172="",E172=""),"",ROUND(MAX(0,MAX(0,((NETWORKDAYS.INTL(C172,E172,1,Цели!$D$9:$D$38)-1)*(Цели!$B$10-Цели!$B$9)+IF(NETWORKDAYS.INTL(E172,E172,1,Цели!$D$9:$D$38),MEDIAN(MOD(E172,1),Цели!$B$10,Цели!$B$9),Цели!$B$10)-MEDIAN(NETWORKDAYS.INTL(C172,C172,1,Цели!$D$9:$D$38)*MOD(C172,1),Цели!$B$10,Цели!$B$9))*24)-N(F172)),2))</f>
        <v/>
      </c>
      <c r="I172" s="3">
        <f>IF(G172="","",IF(G172&lt;=VLOOKUP(B172,Цели!$A$4:$C$6,2,FALSE),"Да","Нет"))</f>
        <v/>
      </c>
      <c r="J172" s="3">
        <f>IF(H172="","",IF(H172&lt;=VLOOKUP(B172,Цели!$A$4:$C$6,3,FALSE),"Да","Нет"))</f>
        <v/>
      </c>
    </row>
    <row r="173">
      <c r="A173" s="3">
        <f>IF(C173="","",ROW()-1)</f>
        <v/>
      </c>
      <c r="B173" s="3" t="n"/>
      <c r="C173" s="10" t="n"/>
      <c r="D173" s="10" t="n"/>
      <c r="E173" s="10" t="n"/>
      <c r="F173" s="3" t="n"/>
      <c r="G173" s="3">
        <f>IF(OR(C173="",D173=""),"",ROUND(MAX(0,MAX(0,((NETWORKDAYS.INTL(C173,D173,1,Цели!$D$9:$D$38)-1)*(Цели!$B$10-Цели!$B$9)+IF(NETWORKDAYS.INTL(D173,D173,1,Цели!$D$9:$D$38),MEDIAN(MOD(D173,1),Цели!$B$10,Цели!$B$9),Цели!$B$10)-MEDIAN(NETWORKDAYS.INTL(C173,C173,1,Цели!$D$9:$D$38)*MOD(C173,1),Цели!$B$10,Цели!$B$9))*24)-N(F173)),2))</f>
        <v/>
      </c>
      <c r="H173" s="3">
        <f>IF(OR(C173="",E173=""),"",ROUND(MAX(0,MAX(0,((NETWORKDAYS.INTL(C173,E173,1,Цели!$D$9:$D$38)-1)*(Цели!$B$10-Цели!$B$9)+IF(NETWORKDAYS.INTL(E173,E173,1,Цели!$D$9:$D$38),MEDIAN(MOD(E173,1),Цели!$B$10,Цели!$B$9),Цели!$B$10)-MEDIAN(NETWORKDAYS.INTL(C173,C173,1,Цели!$D$9:$D$38)*MOD(C173,1),Цели!$B$10,Цели!$B$9))*24)-N(F173)),2))</f>
        <v/>
      </c>
      <c r="I173" s="3">
        <f>IF(G173="","",IF(G173&lt;=VLOOKUP(B173,Цели!$A$4:$C$6,2,FALSE),"Да","Нет"))</f>
        <v/>
      </c>
      <c r="J173" s="3">
        <f>IF(H173="","",IF(H173&lt;=VLOOKUP(B173,Цели!$A$4:$C$6,3,FALSE),"Да","Нет"))</f>
        <v/>
      </c>
    </row>
    <row r="174">
      <c r="A174" s="3">
        <f>IF(C174="","",ROW()-1)</f>
        <v/>
      </c>
      <c r="B174" s="3" t="n"/>
      <c r="C174" s="10" t="n"/>
      <c r="D174" s="10" t="n"/>
      <c r="E174" s="10" t="n"/>
      <c r="F174" s="3" t="n"/>
      <c r="G174" s="3">
        <f>IF(OR(C174="",D174=""),"",ROUND(MAX(0,MAX(0,((NETWORKDAYS.INTL(C174,D174,1,Цели!$D$9:$D$38)-1)*(Цели!$B$10-Цели!$B$9)+IF(NETWORKDAYS.INTL(D174,D174,1,Цели!$D$9:$D$38),MEDIAN(MOD(D174,1),Цели!$B$10,Цели!$B$9),Цели!$B$10)-MEDIAN(NETWORKDAYS.INTL(C174,C174,1,Цели!$D$9:$D$38)*MOD(C174,1),Цели!$B$10,Цели!$B$9))*24)-N(F174)),2))</f>
        <v/>
      </c>
      <c r="H174" s="3">
        <f>IF(OR(C174="",E174=""),"",ROUND(MAX(0,MAX(0,((NETWORKDAYS.INTL(C174,E174,1,Цели!$D$9:$D$38)-1)*(Цели!$B$10-Цели!$B$9)+IF(NETWORKDAYS.INTL(E174,E174,1,Цели!$D$9:$D$38),MEDIAN(MOD(E174,1),Цели!$B$10,Цели!$B$9),Цели!$B$10)-MEDIAN(NETWORKDAYS.INTL(C174,C174,1,Цели!$D$9:$D$38)*MOD(C174,1),Цели!$B$10,Цели!$B$9))*24)-N(F174)),2))</f>
        <v/>
      </c>
      <c r="I174" s="3">
        <f>IF(G174="","",IF(G174&lt;=VLOOKUP(B174,Цели!$A$4:$C$6,2,FALSE),"Да","Нет"))</f>
        <v/>
      </c>
      <c r="J174" s="3">
        <f>IF(H174="","",IF(H174&lt;=VLOOKUP(B174,Цели!$A$4:$C$6,3,FALSE),"Да","Нет"))</f>
        <v/>
      </c>
    </row>
    <row r="175">
      <c r="A175" s="3">
        <f>IF(C175="","",ROW()-1)</f>
        <v/>
      </c>
      <c r="B175" s="3" t="n"/>
      <c r="C175" s="10" t="n"/>
      <c r="D175" s="10" t="n"/>
      <c r="E175" s="10" t="n"/>
      <c r="F175" s="3" t="n"/>
      <c r="G175" s="3">
        <f>IF(OR(C175="",D175=""),"",ROUND(MAX(0,MAX(0,((NETWORKDAYS.INTL(C175,D175,1,Цели!$D$9:$D$38)-1)*(Цели!$B$10-Цели!$B$9)+IF(NETWORKDAYS.INTL(D175,D175,1,Цели!$D$9:$D$38),MEDIAN(MOD(D175,1),Цели!$B$10,Цели!$B$9),Цели!$B$10)-MEDIAN(NETWORKDAYS.INTL(C175,C175,1,Цели!$D$9:$D$38)*MOD(C175,1),Цели!$B$10,Цели!$B$9))*24)-N(F175)),2))</f>
        <v/>
      </c>
      <c r="H175" s="3">
        <f>IF(OR(C175="",E175=""),"",ROUND(MAX(0,MAX(0,((NETWORKDAYS.INTL(C175,E175,1,Цели!$D$9:$D$38)-1)*(Цели!$B$10-Цели!$B$9)+IF(NETWORKDAYS.INTL(E175,E175,1,Цели!$D$9:$D$38),MEDIAN(MOD(E175,1),Цели!$B$10,Цели!$B$9),Цели!$B$10)-MEDIAN(NETWORKDAYS.INTL(C175,C175,1,Цели!$D$9:$D$38)*MOD(C175,1),Цели!$B$10,Цели!$B$9))*24)-N(F175)),2))</f>
        <v/>
      </c>
      <c r="I175" s="3">
        <f>IF(G175="","",IF(G175&lt;=VLOOKUP(B175,Цели!$A$4:$C$6,2,FALSE),"Да","Нет"))</f>
        <v/>
      </c>
      <c r="J175" s="3">
        <f>IF(H175="","",IF(H175&lt;=VLOOKUP(B175,Цели!$A$4:$C$6,3,FALSE),"Да","Нет"))</f>
        <v/>
      </c>
    </row>
    <row r="176">
      <c r="A176" s="3">
        <f>IF(C176="","",ROW()-1)</f>
        <v/>
      </c>
      <c r="B176" s="3" t="n"/>
      <c r="C176" s="10" t="n"/>
      <c r="D176" s="10" t="n"/>
      <c r="E176" s="10" t="n"/>
      <c r="F176" s="3" t="n"/>
      <c r="G176" s="3">
        <f>IF(OR(C176="",D176=""),"",ROUND(MAX(0,MAX(0,((NETWORKDAYS.INTL(C176,D176,1,Цели!$D$9:$D$38)-1)*(Цели!$B$10-Цели!$B$9)+IF(NETWORKDAYS.INTL(D176,D176,1,Цели!$D$9:$D$38),MEDIAN(MOD(D176,1),Цели!$B$10,Цели!$B$9),Цели!$B$10)-MEDIAN(NETWORKDAYS.INTL(C176,C176,1,Цели!$D$9:$D$38)*MOD(C176,1),Цели!$B$10,Цели!$B$9))*24)-N(F176)),2))</f>
        <v/>
      </c>
      <c r="H176" s="3">
        <f>IF(OR(C176="",E176=""),"",ROUND(MAX(0,MAX(0,((NETWORKDAYS.INTL(C176,E176,1,Цели!$D$9:$D$38)-1)*(Цели!$B$10-Цели!$B$9)+IF(NETWORKDAYS.INTL(E176,E176,1,Цели!$D$9:$D$38),MEDIAN(MOD(E176,1),Цели!$B$10,Цели!$B$9),Цели!$B$10)-MEDIAN(NETWORKDAYS.INTL(C176,C176,1,Цели!$D$9:$D$38)*MOD(C176,1),Цели!$B$10,Цели!$B$9))*24)-N(F176)),2))</f>
        <v/>
      </c>
      <c r="I176" s="3">
        <f>IF(G176="","",IF(G176&lt;=VLOOKUP(B176,Цели!$A$4:$C$6,2,FALSE),"Да","Нет"))</f>
        <v/>
      </c>
      <c r="J176" s="3">
        <f>IF(H176="","",IF(H176&lt;=VLOOKUP(B176,Цели!$A$4:$C$6,3,FALSE),"Да","Нет"))</f>
        <v/>
      </c>
    </row>
    <row r="177">
      <c r="A177" s="3">
        <f>IF(C177="","",ROW()-1)</f>
        <v/>
      </c>
      <c r="B177" s="3" t="n"/>
      <c r="C177" s="10" t="n"/>
      <c r="D177" s="10" t="n"/>
      <c r="E177" s="10" t="n"/>
      <c r="F177" s="3" t="n"/>
      <c r="G177" s="3">
        <f>IF(OR(C177="",D177=""),"",ROUND(MAX(0,MAX(0,((NETWORKDAYS.INTL(C177,D177,1,Цели!$D$9:$D$38)-1)*(Цели!$B$10-Цели!$B$9)+IF(NETWORKDAYS.INTL(D177,D177,1,Цели!$D$9:$D$38),MEDIAN(MOD(D177,1),Цели!$B$10,Цели!$B$9),Цели!$B$10)-MEDIAN(NETWORKDAYS.INTL(C177,C177,1,Цели!$D$9:$D$38)*MOD(C177,1),Цели!$B$10,Цели!$B$9))*24)-N(F177)),2))</f>
        <v/>
      </c>
      <c r="H177" s="3">
        <f>IF(OR(C177="",E177=""),"",ROUND(MAX(0,MAX(0,((NETWORKDAYS.INTL(C177,E177,1,Цели!$D$9:$D$38)-1)*(Цели!$B$10-Цели!$B$9)+IF(NETWORKDAYS.INTL(E177,E177,1,Цели!$D$9:$D$38),MEDIAN(MOD(E177,1),Цели!$B$10,Цели!$B$9),Цели!$B$10)-MEDIAN(NETWORKDAYS.INTL(C177,C177,1,Цели!$D$9:$D$38)*MOD(C177,1),Цели!$B$10,Цели!$B$9))*24)-N(F177)),2))</f>
        <v/>
      </c>
      <c r="I177" s="3">
        <f>IF(G177="","",IF(G177&lt;=VLOOKUP(B177,Цели!$A$4:$C$6,2,FALSE),"Да","Нет"))</f>
        <v/>
      </c>
      <c r="J177" s="3">
        <f>IF(H177="","",IF(H177&lt;=VLOOKUP(B177,Цели!$A$4:$C$6,3,FALSE),"Да","Нет"))</f>
        <v/>
      </c>
    </row>
    <row r="178">
      <c r="A178" s="3">
        <f>IF(C178="","",ROW()-1)</f>
        <v/>
      </c>
      <c r="B178" s="3" t="n"/>
      <c r="C178" s="10" t="n"/>
      <c r="D178" s="10" t="n"/>
      <c r="E178" s="10" t="n"/>
      <c r="F178" s="3" t="n"/>
      <c r="G178" s="3">
        <f>IF(OR(C178="",D178=""),"",ROUND(MAX(0,MAX(0,((NETWORKDAYS.INTL(C178,D178,1,Цели!$D$9:$D$38)-1)*(Цели!$B$10-Цели!$B$9)+IF(NETWORKDAYS.INTL(D178,D178,1,Цели!$D$9:$D$38),MEDIAN(MOD(D178,1),Цели!$B$10,Цели!$B$9),Цели!$B$10)-MEDIAN(NETWORKDAYS.INTL(C178,C178,1,Цели!$D$9:$D$38)*MOD(C178,1),Цели!$B$10,Цели!$B$9))*24)-N(F178)),2))</f>
        <v/>
      </c>
      <c r="H178" s="3">
        <f>IF(OR(C178="",E178=""),"",ROUND(MAX(0,MAX(0,((NETWORKDAYS.INTL(C178,E178,1,Цели!$D$9:$D$38)-1)*(Цели!$B$10-Цели!$B$9)+IF(NETWORKDAYS.INTL(E178,E178,1,Цели!$D$9:$D$38),MEDIAN(MOD(E178,1),Цели!$B$10,Цели!$B$9),Цели!$B$10)-MEDIAN(NETWORKDAYS.INTL(C178,C178,1,Цели!$D$9:$D$38)*MOD(C178,1),Цели!$B$10,Цели!$B$9))*24)-N(F178)),2))</f>
        <v/>
      </c>
      <c r="I178" s="3">
        <f>IF(G178="","",IF(G178&lt;=VLOOKUP(B178,Цели!$A$4:$C$6,2,FALSE),"Да","Нет"))</f>
        <v/>
      </c>
      <c r="J178" s="3">
        <f>IF(H178="","",IF(H178&lt;=VLOOKUP(B178,Цели!$A$4:$C$6,3,FALSE),"Да","Нет"))</f>
        <v/>
      </c>
    </row>
    <row r="179">
      <c r="A179" s="3">
        <f>IF(C179="","",ROW()-1)</f>
        <v/>
      </c>
      <c r="B179" s="3" t="n"/>
      <c r="C179" s="10" t="n"/>
      <c r="D179" s="10" t="n"/>
      <c r="E179" s="10" t="n"/>
      <c r="F179" s="3" t="n"/>
      <c r="G179" s="3">
        <f>IF(OR(C179="",D179=""),"",ROUND(MAX(0,MAX(0,((NETWORKDAYS.INTL(C179,D179,1,Цели!$D$9:$D$38)-1)*(Цели!$B$10-Цели!$B$9)+IF(NETWORKDAYS.INTL(D179,D179,1,Цели!$D$9:$D$38),MEDIAN(MOD(D179,1),Цели!$B$10,Цели!$B$9),Цели!$B$10)-MEDIAN(NETWORKDAYS.INTL(C179,C179,1,Цели!$D$9:$D$38)*MOD(C179,1),Цели!$B$10,Цели!$B$9))*24)-N(F179)),2))</f>
        <v/>
      </c>
      <c r="H179" s="3">
        <f>IF(OR(C179="",E179=""),"",ROUND(MAX(0,MAX(0,((NETWORKDAYS.INTL(C179,E179,1,Цели!$D$9:$D$38)-1)*(Цели!$B$10-Цели!$B$9)+IF(NETWORKDAYS.INTL(E179,E179,1,Цели!$D$9:$D$38),MEDIAN(MOD(E179,1),Цели!$B$10,Цели!$B$9),Цели!$B$10)-MEDIAN(NETWORKDAYS.INTL(C179,C179,1,Цели!$D$9:$D$38)*MOD(C179,1),Цели!$B$10,Цели!$B$9))*24)-N(F179)),2))</f>
        <v/>
      </c>
      <c r="I179" s="3">
        <f>IF(G179="","",IF(G179&lt;=VLOOKUP(B179,Цели!$A$4:$C$6,2,FALSE),"Да","Нет"))</f>
        <v/>
      </c>
      <c r="J179" s="3">
        <f>IF(H179="","",IF(H179&lt;=VLOOKUP(B179,Цели!$A$4:$C$6,3,FALSE),"Да","Нет"))</f>
        <v/>
      </c>
    </row>
    <row r="180">
      <c r="A180" s="3">
        <f>IF(C180="","",ROW()-1)</f>
        <v/>
      </c>
      <c r="B180" s="3" t="n"/>
      <c r="C180" s="10" t="n"/>
      <c r="D180" s="10" t="n"/>
      <c r="E180" s="10" t="n"/>
      <c r="F180" s="3" t="n"/>
      <c r="G180" s="3">
        <f>IF(OR(C180="",D180=""),"",ROUND(MAX(0,MAX(0,((NETWORKDAYS.INTL(C180,D180,1,Цели!$D$9:$D$38)-1)*(Цели!$B$10-Цели!$B$9)+IF(NETWORKDAYS.INTL(D180,D180,1,Цели!$D$9:$D$38),MEDIAN(MOD(D180,1),Цели!$B$10,Цели!$B$9),Цели!$B$10)-MEDIAN(NETWORKDAYS.INTL(C180,C180,1,Цели!$D$9:$D$38)*MOD(C180,1),Цели!$B$10,Цели!$B$9))*24)-N(F180)),2))</f>
        <v/>
      </c>
      <c r="H180" s="3">
        <f>IF(OR(C180="",E180=""),"",ROUND(MAX(0,MAX(0,((NETWORKDAYS.INTL(C180,E180,1,Цели!$D$9:$D$38)-1)*(Цели!$B$10-Цели!$B$9)+IF(NETWORKDAYS.INTL(E180,E180,1,Цели!$D$9:$D$38),MEDIAN(MOD(E180,1),Цели!$B$10,Цели!$B$9),Цели!$B$10)-MEDIAN(NETWORKDAYS.INTL(C180,C180,1,Цели!$D$9:$D$38)*MOD(C180,1),Цели!$B$10,Цели!$B$9))*24)-N(F180)),2))</f>
        <v/>
      </c>
      <c r="I180" s="3">
        <f>IF(G180="","",IF(G180&lt;=VLOOKUP(B180,Цели!$A$4:$C$6,2,FALSE),"Да","Нет"))</f>
        <v/>
      </c>
      <c r="J180" s="3">
        <f>IF(H180="","",IF(H180&lt;=VLOOKUP(B180,Цели!$A$4:$C$6,3,FALSE),"Да","Нет"))</f>
        <v/>
      </c>
    </row>
    <row r="181">
      <c r="A181" s="3">
        <f>IF(C181="","",ROW()-1)</f>
        <v/>
      </c>
      <c r="B181" s="3" t="n"/>
      <c r="C181" s="10" t="n"/>
      <c r="D181" s="10" t="n"/>
      <c r="E181" s="10" t="n"/>
      <c r="F181" s="3" t="n"/>
      <c r="G181" s="3">
        <f>IF(OR(C181="",D181=""),"",ROUND(MAX(0,MAX(0,((NETWORKDAYS.INTL(C181,D181,1,Цели!$D$9:$D$38)-1)*(Цели!$B$10-Цели!$B$9)+IF(NETWORKDAYS.INTL(D181,D181,1,Цели!$D$9:$D$38),MEDIAN(MOD(D181,1),Цели!$B$10,Цели!$B$9),Цели!$B$10)-MEDIAN(NETWORKDAYS.INTL(C181,C181,1,Цели!$D$9:$D$38)*MOD(C181,1),Цели!$B$10,Цели!$B$9))*24)-N(F181)),2))</f>
        <v/>
      </c>
      <c r="H181" s="3">
        <f>IF(OR(C181="",E181=""),"",ROUND(MAX(0,MAX(0,((NETWORKDAYS.INTL(C181,E181,1,Цели!$D$9:$D$38)-1)*(Цели!$B$10-Цели!$B$9)+IF(NETWORKDAYS.INTL(E181,E181,1,Цели!$D$9:$D$38),MEDIAN(MOD(E181,1),Цели!$B$10,Цели!$B$9),Цели!$B$10)-MEDIAN(NETWORKDAYS.INTL(C181,C181,1,Цели!$D$9:$D$38)*MOD(C181,1),Цели!$B$10,Цели!$B$9))*24)-N(F181)),2))</f>
        <v/>
      </c>
      <c r="I181" s="3">
        <f>IF(G181="","",IF(G181&lt;=VLOOKUP(B181,Цели!$A$4:$C$6,2,FALSE),"Да","Нет"))</f>
        <v/>
      </c>
      <c r="J181" s="3">
        <f>IF(H181="","",IF(H181&lt;=VLOOKUP(B181,Цели!$A$4:$C$6,3,FALSE),"Да","Нет"))</f>
        <v/>
      </c>
    </row>
    <row r="182">
      <c r="A182" s="3">
        <f>IF(C182="","",ROW()-1)</f>
        <v/>
      </c>
      <c r="B182" s="3" t="n"/>
      <c r="C182" s="10" t="n"/>
      <c r="D182" s="10" t="n"/>
      <c r="E182" s="10" t="n"/>
      <c r="F182" s="3" t="n"/>
      <c r="G182" s="3">
        <f>IF(OR(C182="",D182=""),"",ROUND(MAX(0,MAX(0,((NETWORKDAYS.INTL(C182,D182,1,Цели!$D$9:$D$38)-1)*(Цели!$B$10-Цели!$B$9)+IF(NETWORKDAYS.INTL(D182,D182,1,Цели!$D$9:$D$38),MEDIAN(MOD(D182,1),Цели!$B$10,Цели!$B$9),Цели!$B$10)-MEDIAN(NETWORKDAYS.INTL(C182,C182,1,Цели!$D$9:$D$38)*MOD(C182,1),Цели!$B$10,Цели!$B$9))*24)-N(F182)),2))</f>
        <v/>
      </c>
      <c r="H182" s="3">
        <f>IF(OR(C182="",E182=""),"",ROUND(MAX(0,MAX(0,((NETWORKDAYS.INTL(C182,E182,1,Цели!$D$9:$D$38)-1)*(Цели!$B$10-Цели!$B$9)+IF(NETWORKDAYS.INTL(E182,E182,1,Цели!$D$9:$D$38),MEDIAN(MOD(E182,1),Цели!$B$10,Цели!$B$9),Цели!$B$10)-MEDIAN(NETWORKDAYS.INTL(C182,C182,1,Цели!$D$9:$D$38)*MOD(C182,1),Цели!$B$10,Цели!$B$9))*24)-N(F182)),2))</f>
        <v/>
      </c>
      <c r="I182" s="3">
        <f>IF(G182="","",IF(G182&lt;=VLOOKUP(B182,Цели!$A$4:$C$6,2,FALSE),"Да","Нет"))</f>
        <v/>
      </c>
      <c r="J182" s="3">
        <f>IF(H182="","",IF(H182&lt;=VLOOKUP(B182,Цели!$A$4:$C$6,3,FALSE),"Да","Нет"))</f>
        <v/>
      </c>
    </row>
    <row r="183">
      <c r="A183" s="3">
        <f>IF(C183="","",ROW()-1)</f>
        <v/>
      </c>
      <c r="B183" s="3" t="n"/>
      <c r="C183" s="10" t="n"/>
      <c r="D183" s="10" t="n"/>
      <c r="E183" s="10" t="n"/>
      <c r="F183" s="3" t="n"/>
      <c r="G183" s="3">
        <f>IF(OR(C183="",D183=""),"",ROUND(MAX(0,MAX(0,((NETWORKDAYS.INTL(C183,D183,1,Цели!$D$9:$D$38)-1)*(Цели!$B$10-Цели!$B$9)+IF(NETWORKDAYS.INTL(D183,D183,1,Цели!$D$9:$D$38),MEDIAN(MOD(D183,1),Цели!$B$10,Цели!$B$9),Цели!$B$10)-MEDIAN(NETWORKDAYS.INTL(C183,C183,1,Цели!$D$9:$D$38)*MOD(C183,1),Цели!$B$10,Цели!$B$9))*24)-N(F183)),2))</f>
        <v/>
      </c>
      <c r="H183" s="3">
        <f>IF(OR(C183="",E183=""),"",ROUND(MAX(0,MAX(0,((NETWORKDAYS.INTL(C183,E183,1,Цели!$D$9:$D$38)-1)*(Цели!$B$10-Цели!$B$9)+IF(NETWORKDAYS.INTL(E183,E183,1,Цели!$D$9:$D$38),MEDIAN(MOD(E183,1),Цели!$B$10,Цели!$B$9),Цели!$B$10)-MEDIAN(NETWORKDAYS.INTL(C183,C183,1,Цели!$D$9:$D$38)*MOD(C183,1),Цели!$B$10,Цели!$B$9))*24)-N(F183)),2))</f>
        <v/>
      </c>
      <c r="I183" s="3">
        <f>IF(G183="","",IF(G183&lt;=VLOOKUP(B183,Цели!$A$4:$C$6,2,FALSE),"Да","Нет"))</f>
        <v/>
      </c>
      <c r="J183" s="3">
        <f>IF(H183="","",IF(H183&lt;=VLOOKUP(B183,Цели!$A$4:$C$6,3,FALSE),"Да","Нет"))</f>
        <v/>
      </c>
    </row>
    <row r="184">
      <c r="A184" s="3">
        <f>IF(C184="","",ROW()-1)</f>
        <v/>
      </c>
      <c r="B184" s="3" t="n"/>
      <c r="C184" s="10" t="n"/>
      <c r="D184" s="10" t="n"/>
      <c r="E184" s="10" t="n"/>
      <c r="F184" s="3" t="n"/>
      <c r="G184" s="3">
        <f>IF(OR(C184="",D184=""),"",ROUND(MAX(0,MAX(0,((NETWORKDAYS.INTL(C184,D184,1,Цели!$D$9:$D$38)-1)*(Цели!$B$10-Цели!$B$9)+IF(NETWORKDAYS.INTL(D184,D184,1,Цели!$D$9:$D$38),MEDIAN(MOD(D184,1),Цели!$B$10,Цели!$B$9),Цели!$B$10)-MEDIAN(NETWORKDAYS.INTL(C184,C184,1,Цели!$D$9:$D$38)*MOD(C184,1),Цели!$B$10,Цели!$B$9))*24)-N(F184)),2))</f>
        <v/>
      </c>
      <c r="H184" s="3">
        <f>IF(OR(C184="",E184=""),"",ROUND(MAX(0,MAX(0,((NETWORKDAYS.INTL(C184,E184,1,Цели!$D$9:$D$38)-1)*(Цели!$B$10-Цели!$B$9)+IF(NETWORKDAYS.INTL(E184,E184,1,Цели!$D$9:$D$38),MEDIAN(MOD(E184,1),Цели!$B$10,Цели!$B$9),Цели!$B$10)-MEDIAN(NETWORKDAYS.INTL(C184,C184,1,Цели!$D$9:$D$38)*MOD(C184,1),Цели!$B$10,Цели!$B$9))*24)-N(F184)),2))</f>
        <v/>
      </c>
      <c r="I184" s="3">
        <f>IF(G184="","",IF(G184&lt;=VLOOKUP(B184,Цели!$A$4:$C$6,2,FALSE),"Да","Нет"))</f>
        <v/>
      </c>
      <c r="J184" s="3">
        <f>IF(H184="","",IF(H184&lt;=VLOOKUP(B184,Цели!$A$4:$C$6,3,FALSE),"Да","Нет"))</f>
        <v/>
      </c>
    </row>
    <row r="185">
      <c r="A185" s="3">
        <f>IF(C185="","",ROW()-1)</f>
        <v/>
      </c>
      <c r="B185" s="3" t="n"/>
      <c r="C185" s="10" t="n"/>
      <c r="D185" s="10" t="n"/>
      <c r="E185" s="10" t="n"/>
      <c r="F185" s="3" t="n"/>
      <c r="G185" s="3">
        <f>IF(OR(C185="",D185=""),"",ROUND(MAX(0,MAX(0,((NETWORKDAYS.INTL(C185,D185,1,Цели!$D$9:$D$38)-1)*(Цели!$B$10-Цели!$B$9)+IF(NETWORKDAYS.INTL(D185,D185,1,Цели!$D$9:$D$38),MEDIAN(MOD(D185,1),Цели!$B$10,Цели!$B$9),Цели!$B$10)-MEDIAN(NETWORKDAYS.INTL(C185,C185,1,Цели!$D$9:$D$38)*MOD(C185,1),Цели!$B$10,Цели!$B$9))*24)-N(F185)),2))</f>
        <v/>
      </c>
      <c r="H185" s="3">
        <f>IF(OR(C185="",E185=""),"",ROUND(MAX(0,MAX(0,((NETWORKDAYS.INTL(C185,E185,1,Цели!$D$9:$D$38)-1)*(Цели!$B$10-Цели!$B$9)+IF(NETWORKDAYS.INTL(E185,E185,1,Цели!$D$9:$D$38),MEDIAN(MOD(E185,1),Цели!$B$10,Цели!$B$9),Цели!$B$10)-MEDIAN(NETWORKDAYS.INTL(C185,C185,1,Цели!$D$9:$D$38)*MOD(C185,1),Цели!$B$10,Цели!$B$9))*24)-N(F185)),2))</f>
        <v/>
      </c>
      <c r="I185" s="3">
        <f>IF(G185="","",IF(G185&lt;=VLOOKUP(B185,Цели!$A$4:$C$6,2,FALSE),"Да","Нет"))</f>
        <v/>
      </c>
      <c r="J185" s="3">
        <f>IF(H185="","",IF(H185&lt;=VLOOKUP(B185,Цели!$A$4:$C$6,3,FALSE),"Да","Нет"))</f>
        <v/>
      </c>
    </row>
    <row r="186">
      <c r="A186" s="3">
        <f>IF(C186="","",ROW()-1)</f>
        <v/>
      </c>
      <c r="B186" s="3" t="n"/>
      <c r="C186" s="10" t="n"/>
      <c r="D186" s="10" t="n"/>
      <c r="E186" s="10" t="n"/>
      <c r="F186" s="3" t="n"/>
      <c r="G186" s="3">
        <f>IF(OR(C186="",D186=""),"",ROUND(MAX(0,MAX(0,((NETWORKDAYS.INTL(C186,D186,1,Цели!$D$9:$D$38)-1)*(Цели!$B$10-Цели!$B$9)+IF(NETWORKDAYS.INTL(D186,D186,1,Цели!$D$9:$D$38),MEDIAN(MOD(D186,1),Цели!$B$10,Цели!$B$9),Цели!$B$10)-MEDIAN(NETWORKDAYS.INTL(C186,C186,1,Цели!$D$9:$D$38)*MOD(C186,1),Цели!$B$10,Цели!$B$9))*24)-N(F186)),2))</f>
        <v/>
      </c>
      <c r="H186" s="3">
        <f>IF(OR(C186="",E186=""),"",ROUND(MAX(0,MAX(0,((NETWORKDAYS.INTL(C186,E186,1,Цели!$D$9:$D$38)-1)*(Цели!$B$10-Цели!$B$9)+IF(NETWORKDAYS.INTL(E186,E186,1,Цели!$D$9:$D$38),MEDIAN(MOD(E186,1),Цели!$B$10,Цели!$B$9),Цели!$B$10)-MEDIAN(NETWORKDAYS.INTL(C186,C186,1,Цели!$D$9:$D$38)*MOD(C186,1),Цели!$B$10,Цели!$B$9))*24)-N(F186)),2))</f>
        <v/>
      </c>
      <c r="I186" s="3">
        <f>IF(G186="","",IF(G186&lt;=VLOOKUP(B186,Цели!$A$4:$C$6,2,FALSE),"Да","Нет"))</f>
        <v/>
      </c>
      <c r="J186" s="3">
        <f>IF(H186="","",IF(H186&lt;=VLOOKUP(B186,Цели!$A$4:$C$6,3,FALSE),"Да","Нет"))</f>
        <v/>
      </c>
    </row>
    <row r="187">
      <c r="A187" s="3">
        <f>IF(C187="","",ROW()-1)</f>
        <v/>
      </c>
      <c r="B187" s="3" t="n"/>
      <c r="C187" s="10" t="n"/>
      <c r="D187" s="10" t="n"/>
      <c r="E187" s="10" t="n"/>
      <c r="F187" s="3" t="n"/>
      <c r="G187" s="3">
        <f>IF(OR(C187="",D187=""),"",ROUND(MAX(0,MAX(0,((NETWORKDAYS.INTL(C187,D187,1,Цели!$D$9:$D$38)-1)*(Цели!$B$10-Цели!$B$9)+IF(NETWORKDAYS.INTL(D187,D187,1,Цели!$D$9:$D$38),MEDIAN(MOD(D187,1),Цели!$B$10,Цели!$B$9),Цели!$B$10)-MEDIAN(NETWORKDAYS.INTL(C187,C187,1,Цели!$D$9:$D$38)*MOD(C187,1),Цели!$B$10,Цели!$B$9))*24)-N(F187)),2))</f>
        <v/>
      </c>
      <c r="H187" s="3">
        <f>IF(OR(C187="",E187=""),"",ROUND(MAX(0,MAX(0,((NETWORKDAYS.INTL(C187,E187,1,Цели!$D$9:$D$38)-1)*(Цели!$B$10-Цели!$B$9)+IF(NETWORKDAYS.INTL(E187,E187,1,Цели!$D$9:$D$38),MEDIAN(MOD(E187,1),Цели!$B$10,Цели!$B$9),Цели!$B$10)-MEDIAN(NETWORKDAYS.INTL(C187,C187,1,Цели!$D$9:$D$38)*MOD(C187,1),Цели!$B$10,Цели!$B$9))*24)-N(F187)),2))</f>
        <v/>
      </c>
      <c r="I187" s="3">
        <f>IF(G187="","",IF(G187&lt;=VLOOKUP(B187,Цели!$A$4:$C$6,2,FALSE),"Да","Нет"))</f>
        <v/>
      </c>
      <c r="J187" s="3">
        <f>IF(H187="","",IF(H187&lt;=VLOOKUP(B187,Цели!$A$4:$C$6,3,FALSE),"Да","Нет"))</f>
        <v/>
      </c>
    </row>
    <row r="188">
      <c r="A188" s="3">
        <f>IF(C188="","",ROW()-1)</f>
        <v/>
      </c>
      <c r="B188" s="3" t="n"/>
      <c r="C188" s="10" t="n"/>
      <c r="D188" s="10" t="n"/>
      <c r="E188" s="10" t="n"/>
      <c r="F188" s="3" t="n"/>
      <c r="G188" s="3">
        <f>IF(OR(C188="",D188=""),"",ROUND(MAX(0,MAX(0,((NETWORKDAYS.INTL(C188,D188,1,Цели!$D$9:$D$38)-1)*(Цели!$B$10-Цели!$B$9)+IF(NETWORKDAYS.INTL(D188,D188,1,Цели!$D$9:$D$38),MEDIAN(MOD(D188,1),Цели!$B$10,Цели!$B$9),Цели!$B$10)-MEDIAN(NETWORKDAYS.INTL(C188,C188,1,Цели!$D$9:$D$38)*MOD(C188,1),Цели!$B$10,Цели!$B$9))*24)-N(F188)),2))</f>
        <v/>
      </c>
      <c r="H188" s="3">
        <f>IF(OR(C188="",E188=""),"",ROUND(MAX(0,MAX(0,((NETWORKDAYS.INTL(C188,E188,1,Цели!$D$9:$D$38)-1)*(Цели!$B$10-Цели!$B$9)+IF(NETWORKDAYS.INTL(E188,E188,1,Цели!$D$9:$D$38),MEDIAN(MOD(E188,1),Цели!$B$10,Цели!$B$9),Цели!$B$10)-MEDIAN(NETWORKDAYS.INTL(C188,C188,1,Цели!$D$9:$D$38)*MOD(C188,1),Цели!$B$10,Цели!$B$9))*24)-N(F188)),2))</f>
        <v/>
      </c>
      <c r="I188" s="3">
        <f>IF(G188="","",IF(G188&lt;=VLOOKUP(B188,Цели!$A$4:$C$6,2,FALSE),"Да","Нет"))</f>
        <v/>
      </c>
      <c r="J188" s="3">
        <f>IF(H188="","",IF(H188&lt;=VLOOKUP(B188,Цели!$A$4:$C$6,3,FALSE),"Да","Нет"))</f>
        <v/>
      </c>
    </row>
    <row r="189">
      <c r="A189" s="3">
        <f>IF(C189="","",ROW()-1)</f>
        <v/>
      </c>
      <c r="B189" s="3" t="n"/>
      <c r="C189" s="10" t="n"/>
      <c r="D189" s="10" t="n"/>
      <c r="E189" s="10" t="n"/>
      <c r="F189" s="3" t="n"/>
      <c r="G189" s="3">
        <f>IF(OR(C189="",D189=""),"",ROUND(MAX(0,MAX(0,((NETWORKDAYS.INTL(C189,D189,1,Цели!$D$9:$D$38)-1)*(Цели!$B$10-Цели!$B$9)+IF(NETWORKDAYS.INTL(D189,D189,1,Цели!$D$9:$D$38),MEDIAN(MOD(D189,1),Цели!$B$10,Цели!$B$9),Цели!$B$10)-MEDIAN(NETWORKDAYS.INTL(C189,C189,1,Цели!$D$9:$D$38)*MOD(C189,1),Цели!$B$10,Цели!$B$9))*24)-N(F189)),2))</f>
        <v/>
      </c>
      <c r="H189" s="3">
        <f>IF(OR(C189="",E189=""),"",ROUND(MAX(0,MAX(0,((NETWORKDAYS.INTL(C189,E189,1,Цели!$D$9:$D$38)-1)*(Цели!$B$10-Цели!$B$9)+IF(NETWORKDAYS.INTL(E189,E189,1,Цели!$D$9:$D$38),MEDIAN(MOD(E189,1),Цели!$B$10,Цели!$B$9),Цели!$B$10)-MEDIAN(NETWORKDAYS.INTL(C189,C189,1,Цели!$D$9:$D$38)*MOD(C189,1),Цели!$B$10,Цели!$B$9))*24)-N(F189)),2))</f>
        <v/>
      </c>
      <c r="I189" s="3">
        <f>IF(G189="","",IF(G189&lt;=VLOOKUP(B189,Цели!$A$4:$C$6,2,FALSE),"Да","Нет"))</f>
        <v/>
      </c>
      <c r="J189" s="3">
        <f>IF(H189="","",IF(H189&lt;=VLOOKUP(B189,Цели!$A$4:$C$6,3,FALSE),"Да","Нет"))</f>
        <v/>
      </c>
    </row>
    <row r="190">
      <c r="A190" s="3">
        <f>IF(C190="","",ROW()-1)</f>
        <v/>
      </c>
      <c r="B190" s="3" t="n"/>
      <c r="C190" s="10" t="n"/>
      <c r="D190" s="10" t="n"/>
      <c r="E190" s="10" t="n"/>
      <c r="F190" s="3" t="n"/>
      <c r="G190" s="3">
        <f>IF(OR(C190="",D190=""),"",ROUND(MAX(0,MAX(0,((NETWORKDAYS.INTL(C190,D190,1,Цели!$D$9:$D$38)-1)*(Цели!$B$10-Цели!$B$9)+IF(NETWORKDAYS.INTL(D190,D190,1,Цели!$D$9:$D$38),MEDIAN(MOD(D190,1),Цели!$B$10,Цели!$B$9),Цели!$B$10)-MEDIAN(NETWORKDAYS.INTL(C190,C190,1,Цели!$D$9:$D$38)*MOD(C190,1),Цели!$B$10,Цели!$B$9))*24)-N(F190)),2))</f>
        <v/>
      </c>
      <c r="H190" s="3">
        <f>IF(OR(C190="",E190=""),"",ROUND(MAX(0,MAX(0,((NETWORKDAYS.INTL(C190,E190,1,Цели!$D$9:$D$38)-1)*(Цели!$B$10-Цели!$B$9)+IF(NETWORKDAYS.INTL(E190,E190,1,Цели!$D$9:$D$38),MEDIAN(MOD(E190,1),Цели!$B$10,Цели!$B$9),Цели!$B$10)-MEDIAN(NETWORKDAYS.INTL(C190,C190,1,Цели!$D$9:$D$38)*MOD(C190,1),Цели!$B$10,Цели!$B$9))*24)-N(F190)),2))</f>
        <v/>
      </c>
      <c r="I190" s="3">
        <f>IF(G190="","",IF(G190&lt;=VLOOKUP(B190,Цели!$A$4:$C$6,2,FALSE),"Да","Нет"))</f>
        <v/>
      </c>
      <c r="J190" s="3">
        <f>IF(H190="","",IF(H190&lt;=VLOOKUP(B190,Цели!$A$4:$C$6,3,FALSE),"Да","Нет"))</f>
        <v/>
      </c>
    </row>
    <row r="191">
      <c r="A191" s="3">
        <f>IF(C191="","",ROW()-1)</f>
        <v/>
      </c>
      <c r="B191" s="3" t="n"/>
      <c r="C191" s="10" t="n"/>
      <c r="D191" s="10" t="n"/>
      <c r="E191" s="10" t="n"/>
      <c r="F191" s="3" t="n"/>
      <c r="G191" s="3">
        <f>IF(OR(C191="",D191=""),"",ROUND(MAX(0,MAX(0,((NETWORKDAYS.INTL(C191,D191,1,Цели!$D$9:$D$38)-1)*(Цели!$B$10-Цели!$B$9)+IF(NETWORKDAYS.INTL(D191,D191,1,Цели!$D$9:$D$38),MEDIAN(MOD(D191,1),Цели!$B$10,Цели!$B$9),Цели!$B$10)-MEDIAN(NETWORKDAYS.INTL(C191,C191,1,Цели!$D$9:$D$38)*MOD(C191,1),Цели!$B$10,Цели!$B$9))*24)-N(F191)),2))</f>
        <v/>
      </c>
      <c r="H191" s="3">
        <f>IF(OR(C191="",E191=""),"",ROUND(MAX(0,MAX(0,((NETWORKDAYS.INTL(C191,E191,1,Цели!$D$9:$D$38)-1)*(Цели!$B$10-Цели!$B$9)+IF(NETWORKDAYS.INTL(E191,E191,1,Цели!$D$9:$D$38),MEDIAN(MOD(E191,1),Цели!$B$10,Цели!$B$9),Цели!$B$10)-MEDIAN(NETWORKDAYS.INTL(C191,C191,1,Цели!$D$9:$D$38)*MOD(C191,1),Цели!$B$10,Цели!$B$9))*24)-N(F191)),2))</f>
        <v/>
      </c>
      <c r="I191" s="3">
        <f>IF(G191="","",IF(G191&lt;=VLOOKUP(B191,Цели!$A$4:$C$6,2,FALSE),"Да","Нет"))</f>
        <v/>
      </c>
      <c r="J191" s="3">
        <f>IF(H191="","",IF(H191&lt;=VLOOKUP(B191,Цели!$A$4:$C$6,3,FALSE),"Да","Нет"))</f>
        <v/>
      </c>
    </row>
    <row r="192">
      <c r="A192" s="3">
        <f>IF(C192="","",ROW()-1)</f>
        <v/>
      </c>
      <c r="B192" s="3" t="n"/>
      <c r="C192" s="10" t="n"/>
      <c r="D192" s="10" t="n"/>
      <c r="E192" s="10" t="n"/>
      <c r="F192" s="3" t="n"/>
      <c r="G192" s="3">
        <f>IF(OR(C192="",D192=""),"",ROUND(MAX(0,MAX(0,((NETWORKDAYS.INTL(C192,D192,1,Цели!$D$9:$D$38)-1)*(Цели!$B$10-Цели!$B$9)+IF(NETWORKDAYS.INTL(D192,D192,1,Цели!$D$9:$D$38),MEDIAN(MOD(D192,1),Цели!$B$10,Цели!$B$9),Цели!$B$10)-MEDIAN(NETWORKDAYS.INTL(C192,C192,1,Цели!$D$9:$D$38)*MOD(C192,1),Цели!$B$10,Цели!$B$9))*24)-N(F192)),2))</f>
        <v/>
      </c>
      <c r="H192" s="3">
        <f>IF(OR(C192="",E192=""),"",ROUND(MAX(0,MAX(0,((NETWORKDAYS.INTL(C192,E192,1,Цели!$D$9:$D$38)-1)*(Цели!$B$10-Цели!$B$9)+IF(NETWORKDAYS.INTL(E192,E192,1,Цели!$D$9:$D$38),MEDIAN(MOD(E192,1),Цели!$B$10,Цели!$B$9),Цели!$B$10)-MEDIAN(NETWORKDAYS.INTL(C192,C192,1,Цели!$D$9:$D$38)*MOD(C192,1),Цели!$B$10,Цели!$B$9))*24)-N(F192)),2))</f>
        <v/>
      </c>
      <c r="I192" s="3">
        <f>IF(G192="","",IF(G192&lt;=VLOOKUP(B192,Цели!$A$4:$C$6,2,FALSE),"Да","Нет"))</f>
        <v/>
      </c>
      <c r="J192" s="3">
        <f>IF(H192="","",IF(H192&lt;=VLOOKUP(B192,Цели!$A$4:$C$6,3,FALSE),"Да","Нет"))</f>
        <v/>
      </c>
    </row>
    <row r="193">
      <c r="A193" s="3">
        <f>IF(C193="","",ROW()-1)</f>
        <v/>
      </c>
      <c r="B193" s="3" t="n"/>
      <c r="C193" s="10" t="n"/>
      <c r="D193" s="10" t="n"/>
      <c r="E193" s="10" t="n"/>
      <c r="F193" s="3" t="n"/>
      <c r="G193" s="3">
        <f>IF(OR(C193="",D193=""),"",ROUND(MAX(0,MAX(0,((NETWORKDAYS.INTL(C193,D193,1,Цели!$D$9:$D$38)-1)*(Цели!$B$10-Цели!$B$9)+IF(NETWORKDAYS.INTL(D193,D193,1,Цели!$D$9:$D$38),MEDIAN(MOD(D193,1),Цели!$B$10,Цели!$B$9),Цели!$B$10)-MEDIAN(NETWORKDAYS.INTL(C193,C193,1,Цели!$D$9:$D$38)*MOD(C193,1),Цели!$B$10,Цели!$B$9))*24)-N(F193)),2))</f>
        <v/>
      </c>
      <c r="H193" s="3">
        <f>IF(OR(C193="",E193=""),"",ROUND(MAX(0,MAX(0,((NETWORKDAYS.INTL(C193,E193,1,Цели!$D$9:$D$38)-1)*(Цели!$B$10-Цели!$B$9)+IF(NETWORKDAYS.INTL(E193,E193,1,Цели!$D$9:$D$38),MEDIAN(MOD(E193,1),Цели!$B$10,Цели!$B$9),Цели!$B$10)-MEDIAN(NETWORKDAYS.INTL(C193,C193,1,Цели!$D$9:$D$38)*MOD(C193,1),Цели!$B$10,Цели!$B$9))*24)-N(F193)),2))</f>
        <v/>
      </c>
      <c r="I193" s="3">
        <f>IF(G193="","",IF(G193&lt;=VLOOKUP(B193,Цели!$A$4:$C$6,2,FALSE),"Да","Нет"))</f>
        <v/>
      </c>
      <c r="J193" s="3">
        <f>IF(H193="","",IF(H193&lt;=VLOOKUP(B193,Цели!$A$4:$C$6,3,FALSE),"Да","Нет"))</f>
        <v/>
      </c>
    </row>
    <row r="194">
      <c r="A194" s="3">
        <f>IF(C194="","",ROW()-1)</f>
        <v/>
      </c>
      <c r="B194" s="3" t="n"/>
      <c r="C194" s="10" t="n"/>
      <c r="D194" s="10" t="n"/>
      <c r="E194" s="10" t="n"/>
      <c r="F194" s="3" t="n"/>
      <c r="G194" s="3">
        <f>IF(OR(C194="",D194=""),"",ROUND(MAX(0,MAX(0,((NETWORKDAYS.INTL(C194,D194,1,Цели!$D$9:$D$38)-1)*(Цели!$B$10-Цели!$B$9)+IF(NETWORKDAYS.INTL(D194,D194,1,Цели!$D$9:$D$38),MEDIAN(MOD(D194,1),Цели!$B$10,Цели!$B$9),Цели!$B$10)-MEDIAN(NETWORKDAYS.INTL(C194,C194,1,Цели!$D$9:$D$38)*MOD(C194,1),Цели!$B$10,Цели!$B$9))*24)-N(F194)),2))</f>
        <v/>
      </c>
      <c r="H194" s="3">
        <f>IF(OR(C194="",E194=""),"",ROUND(MAX(0,MAX(0,((NETWORKDAYS.INTL(C194,E194,1,Цели!$D$9:$D$38)-1)*(Цели!$B$10-Цели!$B$9)+IF(NETWORKDAYS.INTL(E194,E194,1,Цели!$D$9:$D$38),MEDIAN(MOD(E194,1),Цели!$B$10,Цели!$B$9),Цели!$B$10)-MEDIAN(NETWORKDAYS.INTL(C194,C194,1,Цели!$D$9:$D$38)*MOD(C194,1),Цели!$B$10,Цели!$B$9))*24)-N(F194)),2))</f>
        <v/>
      </c>
      <c r="I194" s="3">
        <f>IF(G194="","",IF(G194&lt;=VLOOKUP(B194,Цели!$A$4:$C$6,2,FALSE),"Да","Нет"))</f>
        <v/>
      </c>
      <c r="J194" s="3">
        <f>IF(H194="","",IF(H194&lt;=VLOOKUP(B194,Цели!$A$4:$C$6,3,FALSE),"Да","Нет"))</f>
        <v/>
      </c>
    </row>
    <row r="195">
      <c r="A195" s="3">
        <f>IF(C195="","",ROW()-1)</f>
        <v/>
      </c>
      <c r="B195" s="3" t="n"/>
      <c r="C195" s="10" t="n"/>
      <c r="D195" s="10" t="n"/>
      <c r="E195" s="10" t="n"/>
      <c r="F195" s="3" t="n"/>
      <c r="G195" s="3">
        <f>IF(OR(C195="",D195=""),"",ROUND(MAX(0,MAX(0,((NETWORKDAYS.INTL(C195,D195,1,Цели!$D$9:$D$38)-1)*(Цели!$B$10-Цели!$B$9)+IF(NETWORKDAYS.INTL(D195,D195,1,Цели!$D$9:$D$38),MEDIAN(MOD(D195,1),Цели!$B$10,Цели!$B$9),Цели!$B$10)-MEDIAN(NETWORKDAYS.INTL(C195,C195,1,Цели!$D$9:$D$38)*MOD(C195,1),Цели!$B$10,Цели!$B$9))*24)-N(F195)),2))</f>
        <v/>
      </c>
      <c r="H195" s="3">
        <f>IF(OR(C195="",E195=""),"",ROUND(MAX(0,MAX(0,((NETWORKDAYS.INTL(C195,E195,1,Цели!$D$9:$D$38)-1)*(Цели!$B$10-Цели!$B$9)+IF(NETWORKDAYS.INTL(E195,E195,1,Цели!$D$9:$D$38),MEDIAN(MOD(E195,1),Цели!$B$10,Цели!$B$9),Цели!$B$10)-MEDIAN(NETWORKDAYS.INTL(C195,C195,1,Цели!$D$9:$D$38)*MOD(C195,1),Цели!$B$10,Цели!$B$9))*24)-N(F195)),2))</f>
        <v/>
      </c>
      <c r="I195" s="3">
        <f>IF(G195="","",IF(G195&lt;=VLOOKUP(B195,Цели!$A$4:$C$6,2,FALSE),"Да","Нет"))</f>
        <v/>
      </c>
      <c r="J195" s="3">
        <f>IF(H195="","",IF(H195&lt;=VLOOKUP(B195,Цели!$A$4:$C$6,3,FALSE),"Да","Нет"))</f>
        <v/>
      </c>
    </row>
    <row r="196">
      <c r="A196" s="3">
        <f>IF(C196="","",ROW()-1)</f>
        <v/>
      </c>
      <c r="B196" s="3" t="n"/>
      <c r="C196" s="10" t="n"/>
      <c r="D196" s="10" t="n"/>
      <c r="E196" s="10" t="n"/>
      <c r="F196" s="3" t="n"/>
      <c r="G196" s="3">
        <f>IF(OR(C196="",D196=""),"",ROUND(MAX(0,MAX(0,((NETWORKDAYS.INTL(C196,D196,1,Цели!$D$9:$D$38)-1)*(Цели!$B$10-Цели!$B$9)+IF(NETWORKDAYS.INTL(D196,D196,1,Цели!$D$9:$D$38),MEDIAN(MOD(D196,1),Цели!$B$10,Цели!$B$9),Цели!$B$10)-MEDIAN(NETWORKDAYS.INTL(C196,C196,1,Цели!$D$9:$D$38)*MOD(C196,1),Цели!$B$10,Цели!$B$9))*24)-N(F196)),2))</f>
        <v/>
      </c>
      <c r="H196" s="3">
        <f>IF(OR(C196="",E196=""),"",ROUND(MAX(0,MAX(0,((NETWORKDAYS.INTL(C196,E196,1,Цели!$D$9:$D$38)-1)*(Цели!$B$10-Цели!$B$9)+IF(NETWORKDAYS.INTL(E196,E196,1,Цели!$D$9:$D$38),MEDIAN(MOD(E196,1),Цели!$B$10,Цели!$B$9),Цели!$B$10)-MEDIAN(NETWORKDAYS.INTL(C196,C196,1,Цели!$D$9:$D$38)*MOD(C196,1),Цели!$B$10,Цели!$B$9))*24)-N(F196)),2))</f>
        <v/>
      </c>
      <c r="I196" s="3">
        <f>IF(G196="","",IF(G196&lt;=VLOOKUP(B196,Цели!$A$4:$C$6,2,FALSE),"Да","Нет"))</f>
        <v/>
      </c>
      <c r="J196" s="3">
        <f>IF(H196="","",IF(H196&lt;=VLOOKUP(B196,Цели!$A$4:$C$6,3,FALSE),"Да","Нет"))</f>
        <v/>
      </c>
    </row>
    <row r="197">
      <c r="A197" s="3">
        <f>IF(C197="","",ROW()-1)</f>
        <v/>
      </c>
      <c r="B197" s="3" t="n"/>
      <c r="C197" s="10" t="n"/>
      <c r="D197" s="10" t="n"/>
      <c r="E197" s="10" t="n"/>
      <c r="F197" s="3" t="n"/>
      <c r="G197" s="3">
        <f>IF(OR(C197="",D197=""),"",ROUND(MAX(0,MAX(0,((NETWORKDAYS.INTL(C197,D197,1,Цели!$D$9:$D$38)-1)*(Цели!$B$10-Цели!$B$9)+IF(NETWORKDAYS.INTL(D197,D197,1,Цели!$D$9:$D$38),MEDIAN(MOD(D197,1),Цели!$B$10,Цели!$B$9),Цели!$B$10)-MEDIAN(NETWORKDAYS.INTL(C197,C197,1,Цели!$D$9:$D$38)*MOD(C197,1),Цели!$B$10,Цели!$B$9))*24)-N(F197)),2))</f>
        <v/>
      </c>
      <c r="H197" s="3">
        <f>IF(OR(C197="",E197=""),"",ROUND(MAX(0,MAX(0,((NETWORKDAYS.INTL(C197,E197,1,Цели!$D$9:$D$38)-1)*(Цели!$B$10-Цели!$B$9)+IF(NETWORKDAYS.INTL(E197,E197,1,Цели!$D$9:$D$38),MEDIAN(MOD(E197,1),Цели!$B$10,Цели!$B$9),Цели!$B$10)-MEDIAN(NETWORKDAYS.INTL(C197,C197,1,Цели!$D$9:$D$38)*MOD(C197,1),Цели!$B$10,Цели!$B$9))*24)-N(F197)),2))</f>
        <v/>
      </c>
      <c r="I197" s="3">
        <f>IF(G197="","",IF(G197&lt;=VLOOKUP(B197,Цели!$A$4:$C$6,2,FALSE),"Да","Нет"))</f>
        <v/>
      </c>
      <c r="J197" s="3">
        <f>IF(H197="","",IF(H197&lt;=VLOOKUP(B197,Цели!$A$4:$C$6,3,FALSE),"Да","Нет"))</f>
        <v/>
      </c>
    </row>
    <row r="198">
      <c r="A198" s="3">
        <f>IF(C198="","",ROW()-1)</f>
        <v/>
      </c>
      <c r="B198" s="3" t="n"/>
      <c r="C198" s="10" t="n"/>
      <c r="D198" s="10" t="n"/>
      <c r="E198" s="10" t="n"/>
      <c r="F198" s="3" t="n"/>
      <c r="G198" s="3">
        <f>IF(OR(C198="",D198=""),"",ROUND(MAX(0,MAX(0,((NETWORKDAYS.INTL(C198,D198,1,Цели!$D$9:$D$38)-1)*(Цели!$B$10-Цели!$B$9)+IF(NETWORKDAYS.INTL(D198,D198,1,Цели!$D$9:$D$38),MEDIAN(MOD(D198,1),Цели!$B$10,Цели!$B$9),Цели!$B$10)-MEDIAN(NETWORKDAYS.INTL(C198,C198,1,Цели!$D$9:$D$38)*MOD(C198,1),Цели!$B$10,Цели!$B$9))*24)-N(F198)),2))</f>
        <v/>
      </c>
      <c r="H198" s="3">
        <f>IF(OR(C198="",E198=""),"",ROUND(MAX(0,MAX(0,((NETWORKDAYS.INTL(C198,E198,1,Цели!$D$9:$D$38)-1)*(Цели!$B$10-Цели!$B$9)+IF(NETWORKDAYS.INTL(E198,E198,1,Цели!$D$9:$D$38),MEDIAN(MOD(E198,1),Цели!$B$10,Цели!$B$9),Цели!$B$10)-MEDIAN(NETWORKDAYS.INTL(C198,C198,1,Цели!$D$9:$D$38)*MOD(C198,1),Цели!$B$10,Цели!$B$9))*24)-N(F198)),2))</f>
        <v/>
      </c>
      <c r="I198" s="3">
        <f>IF(G198="","",IF(G198&lt;=VLOOKUP(B198,Цели!$A$4:$C$6,2,FALSE),"Да","Нет"))</f>
        <v/>
      </c>
      <c r="J198" s="3">
        <f>IF(H198="","",IF(H198&lt;=VLOOKUP(B198,Цели!$A$4:$C$6,3,FALSE),"Да","Нет"))</f>
        <v/>
      </c>
    </row>
    <row r="199">
      <c r="A199" s="3">
        <f>IF(C199="","",ROW()-1)</f>
        <v/>
      </c>
      <c r="B199" s="3" t="n"/>
      <c r="C199" s="10" t="n"/>
      <c r="D199" s="10" t="n"/>
      <c r="E199" s="10" t="n"/>
      <c r="F199" s="3" t="n"/>
      <c r="G199" s="3">
        <f>IF(OR(C199="",D199=""),"",ROUND(MAX(0,MAX(0,((NETWORKDAYS.INTL(C199,D199,1,Цели!$D$9:$D$38)-1)*(Цели!$B$10-Цели!$B$9)+IF(NETWORKDAYS.INTL(D199,D199,1,Цели!$D$9:$D$38),MEDIAN(MOD(D199,1),Цели!$B$10,Цели!$B$9),Цели!$B$10)-MEDIAN(NETWORKDAYS.INTL(C199,C199,1,Цели!$D$9:$D$38)*MOD(C199,1),Цели!$B$10,Цели!$B$9))*24)-N(F199)),2))</f>
        <v/>
      </c>
      <c r="H199" s="3">
        <f>IF(OR(C199="",E199=""),"",ROUND(MAX(0,MAX(0,((NETWORKDAYS.INTL(C199,E199,1,Цели!$D$9:$D$38)-1)*(Цели!$B$10-Цели!$B$9)+IF(NETWORKDAYS.INTL(E199,E199,1,Цели!$D$9:$D$38),MEDIAN(MOD(E199,1),Цели!$B$10,Цели!$B$9),Цели!$B$10)-MEDIAN(NETWORKDAYS.INTL(C199,C199,1,Цели!$D$9:$D$38)*MOD(C199,1),Цели!$B$10,Цели!$B$9))*24)-N(F199)),2))</f>
        <v/>
      </c>
      <c r="I199" s="3">
        <f>IF(G199="","",IF(G199&lt;=VLOOKUP(B199,Цели!$A$4:$C$6,2,FALSE),"Да","Нет"))</f>
        <v/>
      </c>
      <c r="J199" s="3">
        <f>IF(H199="","",IF(H199&lt;=VLOOKUP(B199,Цели!$A$4:$C$6,3,FALSE),"Да","Нет"))</f>
        <v/>
      </c>
    </row>
    <row r="200">
      <c r="A200" s="3">
        <f>IF(C200="","",ROW()-1)</f>
        <v/>
      </c>
      <c r="B200" s="3" t="n"/>
      <c r="C200" s="10" t="n"/>
      <c r="D200" s="10" t="n"/>
      <c r="E200" s="10" t="n"/>
      <c r="F200" s="3" t="n"/>
      <c r="G200" s="3">
        <f>IF(OR(C200="",D200=""),"",ROUND(MAX(0,MAX(0,((NETWORKDAYS.INTL(C200,D200,1,Цели!$D$9:$D$38)-1)*(Цели!$B$10-Цели!$B$9)+IF(NETWORKDAYS.INTL(D200,D200,1,Цели!$D$9:$D$38),MEDIAN(MOD(D200,1),Цели!$B$10,Цели!$B$9),Цели!$B$10)-MEDIAN(NETWORKDAYS.INTL(C200,C200,1,Цели!$D$9:$D$38)*MOD(C200,1),Цели!$B$10,Цели!$B$9))*24)-N(F200)),2))</f>
        <v/>
      </c>
      <c r="H200" s="3">
        <f>IF(OR(C200="",E200=""),"",ROUND(MAX(0,MAX(0,((NETWORKDAYS.INTL(C200,E200,1,Цели!$D$9:$D$38)-1)*(Цели!$B$10-Цели!$B$9)+IF(NETWORKDAYS.INTL(E200,E200,1,Цели!$D$9:$D$38),MEDIAN(MOD(E200,1),Цели!$B$10,Цели!$B$9),Цели!$B$10)-MEDIAN(NETWORKDAYS.INTL(C200,C200,1,Цели!$D$9:$D$38)*MOD(C200,1),Цели!$B$10,Цели!$B$9))*24)-N(F200)),2))</f>
        <v/>
      </c>
      <c r="I200" s="3">
        <f>IF(G200="","",IF(G200&lt;=VLOOKUP(B200,Цели!$A$4:$C$6,2,FALSE),"Да","Нет"))</f>
        <v/>
      </c>
      <c r="J200" s="3">
        <f>IF(H200="","",IF(H200&lt;=VLOOKUP(B200,Цели!$A$4:$C$6,3,FALSE),"Да","Нет"))</f>
        <v/>
      </c>
    </row>
    <row r="201">
      <c r="A201" s="3">
        <f>IF(C201="","",ROW()-1)</f>
        <v/>
      </c>
      <c r="B201" s="3" t="n"/>
      <c r="C201" s="10" t="n"/>
      <c r="D201" s="10" t="n"/>
      <c r="E201" s="10" t="n"/>
      <c r="F201" s="3" t="n"/>
      <c r="G201" s="3">
        <f>IF(OR(C201="",D201=""),"",ROUND(MAX(0,MAX(0,((NETWORKDAYS.INTL(C201,D201,1,Цели!$D$9:$D$38)-1)*(Цели!$B$10-Цели!$B$9)+IF(NETWORKDAYS.INTL(D201,D201,1,Цели!$D$9:$D$38),MEDIAN(MOD(D201,1),Цели!$B$10,Цели!$B$9),Цели!$B$10)-MEDIAN(NETWORKDAYS.INTL(C201,C201,1,Цели!$D$9:$D$38)*MOD(C201,1),Цели!$B$10,Цели!$B$9))*24)-N(F201)),2))</f>
        <v/>
      </c>
      <c r="H201" s="3">
        <f>IF(OR(C201="",E201=""),"",ROUND(MAX(0,MAX(0,((NETWORKDAYS.INTL(C201,E201,1,Цели!$D$9:$D$38)-1)*(Цели!$B$10-Цели!$B$9)+IF(NETWORKDAYS.INTL(E201,E201,1,Цели!$D$9:$D$38),MEDIAN(MOD(E201,1),Цели!$B$10,Цели!$B$9),Цели!$B$10)-MEDIAN(NETWORKDAYS.INTL(C201,C201,1,Цели!$D$9:$D$38)*MOD(C201,1),Цели!$B$10,Цели!$B$9))*24)-N(F201)),2))</f>
        <v/>
      </c>
      <c r="I201" s="3">
        <f>IF(G201="","",IF(G201&lt;=VLOOKUP(B201,Цели!$A$4:$C$6,2,FALSE),"Да","Нет"))</f>
        <v/>
      </c>
      <c r="J201" s="3">
        <f>IF(H201="","",IF(H201&lt;=VLOOKUP(B201,Цели!$A$4:$C$6,3,FALSE),"Да","Нет"))</f>
        <v/>
      </c>
    </row>
    <row r="202">
      <c r="A202" s="3">
        <f>IF(C202="","",ROW()-1)</f>
        <v/>
      </c>
      <c r="B202" s="3" t="n"/>
      <c r="C202" s="10" t="n"/>
      <c r="D202" s="10" t="n"/>
      <c r="E202" s="10" t="n"/>
      <c r="F202" s="3" t="n"/>
      <c r="G202" s="3">
        <f>IF(OR(C202="",D202=""),"",ROUND(MAX(0,MAX(0,((NETWORKDAYS.INTL(C202,D202,1,Цели!$D$9:$D$38)-1)*(Цели!$B$10-Цели!$B$9)+IF(NETWORKDAYS.INTL(D202,D202,1,Цели!$D$9:$D$38),MEDIAN(MOD(D202,1),Цели!$B$10,Цели!$B$9),Цели!$B$10)-MEDIAN(NETWORKDAYS.INTL(C202,C202,1,Цели!$D$9:$D$38)*MOD(C202,1),Цели!$B$10,Цели!$B$9))*24)-N(F202)),2))</f>
        <v/>
      </c>
      <c r="H202" s="3">
        <f>IF(OR(C202="",E202=""),"",ROUND(MAX(0,MAX(0,((NETWORKDAYS.INTL(C202,E202,1,Цели!$D$9:$D$38)-1)*(Цели!$B$10-Цели!$B$9)+IF(NETWORKDAYS.INTL(E202,E202,1,Цели!$D$9:$D$38),MEDIAN(MOD(E202,1),Цели!$B$10,Цели!$B$9),Цели!$B$10)-MEDIAN(NETWORKDAYS.INTL(C202,C202,1,Цели!$D$9:$D$38)*MOD(C202,1),Цели!$B$10,Цели!$B$9))*24)-N(F202)),2))</f>
        <v/>
      </c>
      <c r="I202" s="3">
        <f>IF(G202="","",IF(G202&lt;=VLOOKUP(B202,Цели!$A$4:$C$6,2,FALSE),"Да","Нет"))</f>
        <v/>
      </c>
      <c r="J202" s="3">
        <f>IF(H202="","",IF(H202&lt;=VLOOKUP(B202,Цели!$A$4:$C$6,3,FALSE),"Да","Нет"))</f>
        <v/>
      </c>
    </row>
    <row r="203">
      <c r="A203" s="3">
        <f>IF(C203="","",ROW()-1)</f>
        <v/>
      </c>
      <c r="B203" s="3" t="n"/>
      <c r="C203" s="10" t="n"/>
      <c r="D203" s="10" t="n"/>
      <c r="E203" s="10" t="n"/>
      <c r="F203" s="3" t="n"/>
      <c r="G203" s="3">
        <f>IF(OR(C203="",D203=""),"",ROUND(MAX(0,MAX(0,((NETWORKDAYS.INTL(C203,D203,1,Цели!$D$9:$D$38)-1)*(Цели!$B$10-Цели!$B$9)+IF(NETWORKDAYS.INTL(D203,D203,1,Цели!$D$9:$D$38),MEDIAN(MOD(D203,1),Цели!$B$10,Цели!$B$9),Цели!$B$10)-MEDIAN(NETWORKDAYS.INTL(C203,C203,1,Цели!$D$9:$D$38)*MOD(C203,1),Цели!$B$10,Цели!$B$9))*24)-N(F203)),2))</f>
        <v/>
      </c>
      <c r="H203" s="3">
        <f>IF(OR(C203="",E203=""),"",ROUND(MAX(0,MAX(0,((NETWORKDAYS.INTL(C203,E203,1,Цели!$D$9:$D$38)-1)*(Цели!$B$10-Цели!$B$9)+IF(NETWORKDAYS.INTL(E203,E203,1,Цели!$D$9:$D$38),MEDIAN(MOD(E203,1),Цели!$B$10,Цели!$B$9),Цели!$B$10)-MEDIAN(NETWORKDAYS.INTL(C203,C203,1,Цели!$D$9:$D$38)*MOD(C203,1),Цели!$B$10,Цели!$B$9))*24)-N(F203)),2))</f>
        <v/>
      </c>
      <c r="I203" s="3">
        <f>IF(G203="","",IF(G203&lt;=VLOOKUP(B203,Цели!$A$4:$C$6,2,FALSE),"Да","Нет"))</f>
        <v/>
      </c>
      <c r="J203" s="3">
        <f>IF(H203="","",IF(H203&lt;=VLOOKUP(B203,Цели!$A$4:$C$6,3,FALSE),"Да","Нет"))</f>
        <v/>
      </c>
    </row>
    <row r="204">
      <c r="A204" s="3">
        <f>IF(C204="","",ROW()-1)</f>
        <v/>
      </c>
      <c r="B204" s="3" t="n"/>
      <c r="C204" s="10" t="n"/>
      <c r="D204" s="10" t="n"/>
      <c r="E204" s="10" t="n"/>
      <c r="F204" s="3" t="n"/>
      <c r="G204" s="3">
        <f>IF(OR(C204="",D204=""),"",ROUND(MAX(0,MAX(0,((NETWORKDAYS.INTL(C204,D204,1,Цели!$D$9:$D$38)-1)*(Цели!$B$10-Цели!$B$9)+IF(NETWORKDAYS.INTL(D204,D204,1,Цели!$D$9:$D$38),MEDIAN(MOD(D204,1),Цели!$B$10,Цели!$B$9),Цели!$B$10)-MEDIAN(NETWORKDAYS.INTL(C204,C204,1,Цели!$D$9:$D$38)*MOD(C204,1),Цели!$B$10,Цели!$B$9))*24)-N(F204)),2))</f>
        <v/>
      </c>
      <c r="H204" s="3">
        <f>IF(OR(C204="",E204=""),"",ROUND(MAX(0,MAX(0,((NETWORKDAYS.INTL(C204,E204,1,Цели!$D$9:$D$38)-1)*(Цели!$B$10-Цели!$B$9)+IF(NETWORKDAYS.INTL(E204,E204,1,Цели!$D$9:$D$38),MEDIAN(MOD(E204,1),Цели!$B$10,Цели!$B$9),Цели!$B$10)-MEDIAN(NETWORKDAYS.INTL(C204,C204,1,Цели!$D$9:$D$38)*MOD(C204,1),Цели!$B$10,Цели!$B$9))*24)-N(F204)),2))</f>
        <v/>
      </c>
      <c r="I204" s="3">
        <f>IF(G204="","",IF(G204&lt;=VLOOKUP(B204,Цели!$A$4:$C$6,2,FALSE),"Да","Нет"))</f>
        <v/>
      </c>
      <c r="J204" s="3">
        <f>IF(H204="","",IF(H204&lt;=VLOOKUP(B204,Цели!$A$4:$C$6,3,FALSE),"Да","Нет"))</f>
        <v/>
      </c>
    </row>
    <row r="205">
      <c r="A205" s="3">
        <f>IF(C205="","",ROW()-1)</f>
        <v/>
      </c>
      <c r="B205" s="3" t="n"/>
      <c r="C205" s="10" t="n"/>
      <c r="D205" s="10" t="n"/>
      <c r="E205" s="10" t="n"/>
      <c r="F205" s="3" t="n"/>
      <c r="G205" s="3">
        <f>IF(OR(C205="",D205=""),"",ROUND(MAX(0,MAX(0,((NETWORKDAYS.INTL(C205,D205,1,Цели!$D$9:$D$38)-1)*(Цели!$B$10-Цели!$B$9)+IF(NETWORKDAYS.INTL(D205,D205,1,Цели!$D$9:$D$38),MEDIAN(MOD(D205,1),Цели!$B$10,Цели!$B$9),Цели!$B$10)-MEDIAN(NETWORKDAYS.INTL(C205,C205,1,Цели!$D$9:$D$38)*MOD(C205,1),Цели!$B$10,Цели!$B$9))*24)-N(F205)),2))</f>
        <v/>
      </c>
      <c r="H205" s="3">
        <f>IF(OR(C205="",E205=""),"",ROUND(MAX(0,MAX(0,((NETWORKDAYS.INTL(C205,E205,1,Цели!$D$9:$D$38)-1)*(Цели!$B$10-Цели!$B$9)+IF(NETWORKDAYS.INTL(E205,E205,1,Цели!$D$9:$D$38),MEDIAN(MOD(E205,1),Цели!$B$10,Цели!$B$9),Цели!$B$10)-MEDIAN(NETWORKDAYS.INTL(C205,C205,1,Цели!$D$9:$D$38)*MOD(C205,1),Цели!$B$10,Цели!$B$9))*24)-N(F205)),2))</f>
        <v/>
      </c>
      <c r="I205" s="3">
        <f>IF(G205="","",IF(G205&lt;=VLOOKUP(B205,Цели!$A$4:$C$6,2,FALSE),"Да","Нет"))</f>
        <v/>
      </c>
      <c r="J205" s="3">
        <f>IF(H205="","",IF(H205&lt;=VLOOKUP(B205,Цели!$A$4:$C$6,3,FALSE),"Да","Нет"))</f>
        <v/>
      </c>
    </row>
    <row r="206">
      <c r="A206" s="3">
        <f>IF(C206="","",ROW()-1)</f>
        <v/>
      </c>
      <c r="B206" s="3" t="n"/>
      <c r="C206" s="10" t="n"/>
      <c r="D206" s="10" t="n"/>
      <c r="E206" s="10" t="n"/>
      <c r="F206" s="3" t="n"/>
      <c r="G206" s="3">
        <f>IF(OR(C206="",D206=""),"",ROUND(MAX(0,MAX(0,((NETWORKDAYS.INTL(C206,D206,1,Цели!$D$9:$D$38)-1)*(Цели!$B$10-Цели!$B$9)+IF(NETWORKDAYS.INTL(D206,D206,1,Цели!$D$9:$D$38),MEDIAN(MOD(D206,1),Цели!$B$10,Цели!$B$9),Цели!$B$10)-MEDIAN(NETWORKDAYS.INTL(C206,C206,1,Цели!$D$9:$D$38)*MOD(C206,1),Цели!$B$10,Цели!$B$9))*24)-N(F206)),2))</f>
        <v/>
      </c>
      <c r="H206" s="3">
        <f>IF(OR(C206="",E206=""),"",ROUND(MAX(0,MAX(0,((NETWORKDAYS.INTL(C206,E206,1,Цели!$D$9:$D$38)-1)*(Цели!$B$10-Цели!$B$9)+IF(NETWORKDAYS.INTL(E206,E206,1,Цели!$D$9:$D$38),MEDIAN(MOD(E206,1),Цели!$B$10,Цели!$B$9),Цели!$B$10)-MEDIAN(NETWORKDAYS.INTL(C206,C206,1,Цели!$D$9:$D$38)*MOD(C206,1),Цели!$B$10,Цели!$B$9))*24)-N(F206)),2))</f>
        <v/>
      </c>
      <c r="I206" s="3">
        <f>IF(G206="","",IF(G206&lt;=VLOOKUP(B206,Цели!$A$4:$C$6,2,FALSE),"Да","Нет"))</f>
        <v/>
      </c>
      <c r="J206" s="3">
        <f>IF(H206="","",IF(H206&lt;=VLOOKUP(B206,Цели!$A$4:$C$6,3,FALSE),"Да","Нет"))</f>
        <v/>
      </c>
    </row>
    <row r="207">
      <c r="A207" s="3">
        <f>IF(C207="","",ROW()-1)</f>
        <v/>
      </c>
      <c r="B207" s="3" t="n"/>
      <c r="C207" s="10" t="n"/>
      <c r="D207" s="10" t="n"/>
      <c r="E207" s="10" t="n"/>
      <c r="F207" s="3" t="n"/>
      <c r="G207" s="3">
        <f>IF(OR(C207="",D207=""),"",ROUND(MAX(0,MAX(0,((NETWORKDAYS.INTL(C207,D207,1,Цели!$D$9:$D$38)-1)*(Цели!$B$10-Цели!$B$9)+IF(NETWORKDAYS.INTL(D207,D207,1,Цели!$D$9:$D$38),MEDIAN(MOD(D207,1),Цели!$B$10,Цели!$B$9),Цели!$B$10)-MEDIAN(NETWORKDAYS.INTL(C207,C207,1,Цели!$D$9:$D$38)*MOD(C207,1),Цели!$B$10,Цели!$B$9))*24)-N(F207)),2))</f>
        <v/>
      </c>
      <c r="H207" s="3">
        <f>IF(OR(C207="",E207=""),"",ROUND(MAX(0,MAX(0,((NETWORKDAYS.INTL(C207,E207,1,Цели!$D$9:$D$38)-1)*(Цели!$B$10-Цели!$B$9)+IF(NETWORKDAYS.INTL(E207,E207,1,Цели!$D$9:$D$38),MEDIAN(MOD(E207,1),Цели!$B$10,Цели!$B$9),Цели!$B$10)-MEDIAN(NETWORKDAYS.INTL(C207,C207,1,Цели!$D$9:$D$38)*MOD(C207,1),Цели!$B$10,Цели!$B$9))*24)-N(F207)),2))</f>
        <v/>
      </c>
      <c r="I207" s="3">
        <f>IF(G207="","",IF(G207&lt;=VLOOKUP(B207,Цели!$A$4:$C$6,2,FALSE),"Да","Нет"))</f>
        <v/>
      </c>
      <c r="J207" s="3">
        <f>IF(H207="","",IF(H207&lt;=VLOOKUP(B207,Цели!$A$4:$C$6,3,FALSE),"Да","Нет"))</f>
        <v/>
      </c>
    </row>
    <row r="208">
      <c r="A208" s="3">
        <f>IF(C208="","",ROW()-1)</f>
        <v/>
      </c>
      <c r="B208" s="3" t="n"/>
      <c r="C208" s="10" t="n"/>
      <c r="D208" s="10" t="n"/>
      <c r="E208" s="10" t="n"/>
      <c r="F208" s="3" t="n"/>
      <c r="G208" s="3">
        <f>IF(OR(C208="",D208=""),"",ROUND(MAX(0,MAX(0,((NETWORKDAYS.INTL(C208,D208,1,Цели!$D$9:$D$38)-1)*(Цели!$B$10-Цели!$B$9)+IF(NETWORKDAYS.INTL(D208,D208,1,Цели!$D$9:$D$38),MEDIAN(MOD(D208,1),Цели!$B$10,Цели!$B$9),Цели!$B$10)-MEDIAN(NETWORKDAYS.INTL(C208,C208,1,Цели!$D$9:$D$38)*MOD(C208,1),Цели!$B$10,Цели!$B$9))*24)-N(F208)),2))</f>
        <v/>
      </c>
      <c r="H208" s="3">
        <f>IF(OR(C208="",E208=""),"",ROUND(MAX(0,MAX(0,((NETWORKDAYS.INTL(C208,E208,1,Цели!$D$9:$D$38)-1)*(Цели!$B$10-Цели!$B$9)+IF(NETWORKDAYS.INTL(E208,E208,1,Цели!$D$9:$D$38),MEDIAN(MOD(E208,1),Цели!$B$10,Цели!$B$9),Цели!$B$10)-MEDIAN(NETWORKDAYS.INTL(C208,C208,1,Цели!$D$9:$D$38)*MOD(C208,1),Цели!$B$10,Цели!$B$9))*24)-N(F208)),2))</f>
        <v/>
      </c>
      <c r="I208" s="3">
        <f>IF(G208="","",IF(G208&lt;=VLOOKUP(B208,Цели!$A$4:$C$6,2,FALSE),"Да","Нет"))</f>
        <v/>
      </c>
      <c r="J208" s="3">
        <f>IF(H208="","",IF(H208&lt;=VLOOKUP(B208,Цели!$A$4:$C$6,3,FALSE),"Да","Нет"))</f>
        <v/>
      </c>
    </row>
    <row r="209">
      <c r="A209" s="3">
        <f>IF(C209="","",ROW()-1)</f>
        <v/>
      </c>
      <c r="B209" s="3" t="n"/>
      <c r="C209" s="10" t="n"/>
      <c r="D209" s="10" t="n"/>
      <c r="E209" s="10" t="n"/>
      <c r="F209" s="3" t="n"/>
      <c r="G209" s="3">
        <f>IF(OR(C209="",D209=""),"",ROUND(MAX(0,MAX(0,((NETWORKDAYS.INTL(C209,D209,1,Цели!$D$9:$D$38)-1)*(Цели!$B$10-Цели!$B$9)+IF(NETWORKDAYS.INTL(D209,D209,1,Цели!$D$9:$D$38),MEDIAN(MOD(D209,1),Цели!$B$10,Цели!$B$9),Цели!$B$10)-MEDIAN(NETWORKDAYS.INTL(C209,C209,1,Цели!$D$9:$D$38)*MOD(C209,1),Цели!$B$10,Цели!$B$9))*24)-N(F209)),2))</f>
        <v/>
      </c>
      <c r="H209" s="3">
        <f>IF(OR(C209="",E209=""),"",ROUND(MAX(0,MAX(0,((NETWORKDAYS.INTL(C209,E209,1,Цели!$D$9:$D$38)-1)*(Цели!$B$10-Цели!$B$9)+IF(NETWORKDAYS.INTL(E209,E209,1,Цели!$D$9:$D$38),MEDIAN(MOD(E209,1),Цели!$B$10,Цели!$B$9),Цели!$B$10)-MEDIAN(NETWORKDAYS.INTL(C209,C209,1,Цели!$D$9:$D$38)*MOD(C209,1),Цели!$B$10,Цели!$B$9))*24)-N(F209)),2))</f>
        <v/>
      </c>
      <c r="I209" s="3">
        <f>IF(G209="","",IF(G209&lt;=VLOOKUP(B209,Цели!$A$4:$C$6,2,FALSE),"Да","Нет"))</f>
        <v/>
      </c>
      <c r="J209" s="3">
        <f>IF(H209="","",IF(H209&lt;=VLOOKUP(B209,Цели!$A$4:$C$6,3,FALSE),"Да","Нет"))</f>
        <v/>
      </c>
    </row>
    <row r="210">
      <c r="A210" s="3">
        <f>IF(C210="","",ROW()-1)</f>
        <v/>
      </c>
      <c r="B210" s="3" t="n"/>
      <c r="C210" s="10" t="n"/>
      <c r="D210" s="10" t="n"/>
      <c r="E210" s="10" t="n"/>
      <c r="F210" s="3" t="n"/>
      <c r="G210" s="3">
        <f>IF(OR(C210="",D210=""),"",ROUND(MAX(0,MAX(0,((NETWORKDAYS.INTL(C210,D210,1,Цели!$D$9:$D$38)-1)*(Цели!$B$10-Цели!$B$9)+IF(NETWORKDAYS.INTL(D210,D210,1,Цели!$D$9:$D$38),MEDIAN(MOD(D210,1),Цели!$B$10,Цели!$B$9),Цели!$B$10)-MEDIAN(NETWORKDAYS.INTL(C210,C210,1,Цели!$D$9:$D$38)*MOD(C210,1),Цели!$B$10,Цели!$B$9))*24)-N(F210)),2))</f>
        <v/>
      </c>
      <c r="H210" s="3">
        <f>IF(OR(C210="",E210=""),"",ROUND(MAX(0,MAX(0,((NETWORKDAYS.INTL(C210,E210,1,Цели!$D$9:$D$38)-1)*(Цели!$B$10-Цели!$B$9)+IF(NETWORKDAYS.INTL(E210,E210,1,Цели!$D$9:$D$38),MEDIAN(MOD(E210,1),Цели!$B$10,Цели!$B$9),Цели!$B$10)-MEDIAN(NETWORKDAYS.INTL(C210,C210,1,Цели!$D$9:$D$38)*MOD(C210,1),Цели!$B$10,Цели!$B$9))*24)-N(F210)),2))</f>
        <v/>
      </c>
      <c r="I210" s="3">
        <f>IF(G210="","",IF(G210&lt;=VLOOKUP(B210,Цели!$A$4:$C$6,2,FALSE),"Да","Нет"))</f>
        <v/>
      </c>
      <c r="J210" s="3">
        <f>IF(H210="","",IF(H210&lt;=VLOOKUP(B210,Цели!$A$4:$C$6,3,FALSE),"Да","Нет"))</f>
        <v/>
      </c>
    </row>
    <row r="211">
      <c r="A211" s="3">
        <f>IF(C211="","",ROW()-1)</f>
        <v/>
      </c>
      <c r="B211" s="3" t="n"/>
      <c r="C211" s="10" t="n"/>
      <c r="D211" s="10" t="n"/>
      <c r="E211" s="10" t="n"/>
      <c r="F211" s="3" t="n"/>
      <c r="G211" s="3">
        <f>IF(OR(C211="",D211=""),"",ROUND(MAX(0,MAX(0,((NETWORKDAYS.INTL(C211,D211,1,Цели!$D$9:$D$38)-1)*(Цели!$B$10-Цели!$B$9)+IF(NETWORKDAYS.INTL(D211,D211,1,Цели!$D$9:$D$38),MEDIAN(MOD(D211,1),Цели!$B$10,Цели!$B$9),Цели!$B$10)-MEDIAN(NETWORKDAYS.INTL(C211,C211,1,Цели!$D$9:$D$38)*MOD(C211,1),Цели!$B$10,Цели!$B$9))*24)-N(F211)),2))</f>
        <v/>
      </c>
      <c r="H211" s="3">
        <f>IF(OR(C211="",E211=""),"",ROUND(MAX(0,MAX(0,((NETWORKDAYS.INTL(C211,E211,1,Цели!$D$9:$D$38)-1)*(Цели!$B$10-Цели!$B$9)+IF(NETWORKDAYS.INTL(E211,E211,1,Цели!$D$9:$D$38),MEDIAN(MOD(E211,1),Цели!$B$10,Цели!$B$9),Цели!$B$10)-MEDIAN(NETWORKDAYS.INTL(C211,C211,1,Цели!$D$9:$D$38)*MOD(C211,1),Цели!$B$10,Цели!$B$9))*24)-N(F211)),2))</f>
        <v/>
      </c>
      <c r="I211" s="3">
        <f>IF(G211="","",IF(G211&lt;=VLOOKUP(B211,Цели!$A$4:$C$6,2,FALSE),"Да","Нет"))</f>
        <v/>
      </c>
      <c r="J211" s="3">
        <f>IF(H211="","",IF(H211&lt;=VLOOKUP(B211,Цели!$A$4:$C$6,3,FALSE),"Да","Нет"))</f>
        <v/>
      </c>
    </row>
    <row r="212">
      <c r="A212" s="3">
        <f>IF(C212="","",ROW()-1)</f>
        <v/>
      </c>
      <c r="B212" s="3" t="n"/>
      <c r="C212" s="10" t="n"/>
      <c r="D212" s="10" t="n"/>
      <c r="E212" s="10" t="n"/>
      <c r="F212" s="3" t="n"/>
      <c r="G212" s="3">
        <f>IF(OR(C212="",D212=""),"",ROUND(MAX(0,MAX(0,((NETWORKDAYS.INTL(C212,D212,1,Цели!$D$9:$D$38)-1)*(Цели!$B$10-Цели!$B$9)+IF(NETWORKDAYS.INTL(D212,D212,1,Цели!$D$9:$D$38),MEDIAN(MOD(D212,1),Цели!$B$10,Цели!$B$9),Цели!$B$10)-MEDIAN(NETWORKDAYS.INTL(C212,C212,1,Цели!$D$9:$D$38)*MOD(C212,1),Цели!$B$10,Цели!$B$9))*24)-N(F212)),2))</f>
        <v/>
      </c>
      <c r="H212" s="3">
        <f>IF(OR(C212="",E212=""),"",ROUND(MAX(0,MAX(0,((NETWORKDAYS.INTL(C212,E212,1,Цели!$D$9:$D$38)-1)*(Цели!$B$10-Цели!$B$9)+IF(NETWORKDAYS.INTL(E212,E212,1,Цели!$D$9:$D$38),MEDIAN(MOD(E212,1),Цели!$B$10,Цели!$B$9),Цели!$B$10)-MEDIAN(NETWORKDAYS.INTL(C212,C212,1,Цели!$D$9:$D$38)*MOD(C212,1),Цели!$B$10,Цели!$B$9))*24)-N(F212)),2))</f>
        <v/>
      </c>
      <c r="I212" s="3">
        <f>IF(G212="","",IF(G212&lt;=VLOOKUP(B212,Цели!$A$4:$C$6,2,FALSE),"Да","Нет"))</f>
        <v/>
      </c>
      <c r="J212" s="3">
        <f>IF(H212="","",IF(H212&lt;=VLOOKUP(B212,Цели!$A$4:$C$6,3,FALSE),"Да","Нет"))</f>
        <v/>
      </c>
    </row>
    <row r="213">
      <c r="A213" s="3">
        <f>IF(C213="","",ROW()-1)</f>
        <v/>
      </c>
      <c r="B213" s="3" t="n"/>
      <c r="C213" s="10" t="n"/>
      <c r="D213" s="10" t="n"/>
      <c r="E213" s="10" t="n"/>
      <c r="F213" s="3" t="n"/>
      <c r="G213" s="3">
        <f>IF(OR(C213="",D213=""),"",ROUND(MAX(0,MAX(0,((NETWORKDAYS.INTL(C213,D213,1,Цели!$D$9:$D$38)-1)*(Цели!$B$10-Цели!$B$9)+IF(NETWORKDAYS.INTL(D213,D213,1,Цели!$D$9:$D$38),MEDIAN(MOD(D213,1),Цели!$B$10,Цели!$B$9),Цели!$B$10)-MEDIAN(NETWORKDAYS.INTL(C213,C213,1,Цели!$D$9:$D$38)*MOD(C213,1),Цели!$B$10,Цели!$B$9))*24)-N(F213)),2))</f>
        <v/>
      </c>
      <c r="H213" s="3">
        <f>IF(OR(C213="",E213=""),"",ROUND(MAX(0,MAX(0,((NETWORKDAYS.INTL(C213,E213,1,Цели!$D$9:$D$38)-1)*(Цели!$B$10-Цели!$B$9)+IF(NETWORKDAYS.INTL(E213,E213,1,Цели!$D$9:$D$38),MEDIAN(MOD(E213,1),Цели!$B$10,Цели!$B$9),Цели!$B$10)-MEDIAN(NETWORKDAYS.INTL(C213,C213,1,Цели!$D$9:$D$38)*MOD(C213,1),Цели!$B$10,Цели!$B$9))*24)-N(F213)),2))</f>
        <v/>
      </c>
      <c r="I213" s="3">
        <f>IF(G213="","",IF(G213&lt;=VLOOKUP(B213,Цели!$A$4:$C$6,2,FALSE),"Да","Нет"))</f>
        <v/>
      </c>
      <c r="J213" s="3">
        <f>IF(H213="","",IF(H213&lt;=VLOOKUP(B213,Цели!$A$4:$C$6,3,FALSE),"Да","Нет"))</f>
        <v/>
      </c>
    </row>
    <row r="214">
      <c r="A214" s="3">
        <f>IF(C214="","",ROW()-1)</f>
        <v/>
      </c>
      <c r="B214" s="3" t="n"/>
      <c r="C214" s="10" t="n"/>
      <c r="D214" s="10" t="n"/>
      <c r="E214" s="10" t="n"/>
      <c r="F214" s="3" t="n"/>
      <c r="G214" s="3">
        <f>IF(OR(C214="",D214=""),"",ROUND(MAX(0,MAX(0,((NETWORKDAYS.INTL(C214,D214,1,Цели!$D$9:$D$38)-1)*(Цели!$B$10-Цели!$B$9)+IF(NETWORKDAYS.INTL(D214,D214,1,Цели!$D$9:$D$38),MEDIAN(MOD(D214,1),Цели!$B$10,Цели!$B$9),Цели!$B$10)-MEDIAN(NETWORKDAYS.INTL(C214,C214,1,Цели!$D$9:$D$38)*MOD(C214,1),Цели!$B$10,Цели!$B$9))*24)-N(F214)),2))</f>
        <v/>
      </c>
      <c r="H214" s="3">
        <f>IF(OR(C214="",E214=""),"",ROUND(MAX(0,MAX(0,((NETWORKDAYS.INTL(C214,E214,1,Цели!$D$9:$D$38)-1)*(Цели!$B$10-Цели!$B$9)+IF(NETWORKDAYS.INTL(E214,E214,1,Цели!$D$9:$D$38),MEDIAN(MOD(E214,1),Цели!$B$10,Цели!$B$9),Цели!$B$10)-MEDIAN(NETWORKDAYS.INTL(C214,C214,1,Цели!$D$9:$D$38)*MOD(C214,1),Цели!$B$10,Цели!$B$9))*24)-N(F214)),2))</f>
        <v/>
      </c>
      <c r="I214" s="3">
        <f>IF(G214="","",IF(G214&lt;=VLOOKUP(B214,Цели!$A$4:$C$6,2,FALSE),"Да","Нет"))</f>
        <v/>
      </c>
      <c r="J214" s="3">
        <f>IF(H214="","",IF(H214&lt;=VLOOKUP(B214,Цели!$A$4:$C$6,3,FALSE),"Да","Нет"))</f>
        <v/>
      </c>
    </row>
    <row r="215">
      <c r="A215" s="3">
        <f>IF(C215="","",ROW()-1)</f>
        <v/>
      </c>
      <c r="B215" s="3" t="n"/>
      <c r="C215" s="10" t="n"/>
      <c r="D215" s="10" t="n"/>
      <c r="E215" s="10" t="n"/>
      <c r="F215" s="3" t="n"/>
      <c r="G215" s="3">
        <f>IF(OR(C215="",D215=""),"",ROUND(MAX(0,MAX(0,((NETWORKDAYS.INTL(C215,D215,1,Цели!$D$9:$D$38)-1)*(Цели!$B$10-Цели!$B$9)+IF(NETWORKDAYS.INTL(D215,D215,1,Цели!$D$9:$D$38),MEDIAN(MOD(D215,1),Цели!$B$10,Цели!$B$9),Цели!$B$10)-MEDIAN(NETWORKDAYS.INTL(C215,C215,1,Цели!$D$9:$D$38)*MOD(C215,1),Цели!$B$10,Цели!$B$9))*24)-N(F215)),2))</f>
        <v/>
      </c>
      <c r="H215" s="3">
        <f>IF(OR(C215="",E215=""),"",ROUND(MAX(0,MAX(0,((NETWORKDAYS.INTL(C215,E215,1,Цели!$D$9:$D$38)-1)*(Цели!$B$10-Цели!$B$9)+IF(NETWORKDAYS.INTL(E215,E215,1,Цели!$D$9:$D$38),MEDIAN(MOD(E215,1),Цели!$B$10,Цели!$B$9),Цели!$B$10)-MEDIAN(NETWORKDAYS.INTL(C215,C215,1,Цели!$D$9:$D$38)*MOD(C215,1),Цели!$B$10,Цели!$B$9))*24)-N(F215)),2))</f>
        <v/>
      </c>
      <c r="I215" s="3">
        <f>IF(G215="","",IF(G215&lt;=VLOOKUP(B215,Цели!$A$4:$C$6,2,FALSE),"Да","Нет"))</f>
        <v/>
      </c>
      <c r="J215" s="3">
        <f>IF(H215="","",IF(H215&lt;=VLOOKUP(B215,Цели!$A$4:$C$6,3,FALSE),"Да","Нет"))</f>
        <v/>
      </c>
    </row>
    <row r="216">
      <c r="A216" s="3">
        <f>IF(C216="","",ROW()-1)</f>
        <v/>
      </c>
      <c r="B216" s="3" t="n"/>
      <c r="C216" s="10" t="n"/>
      <c r="D216" s="10" t="n"/>
      <c r="E216" s="10" t="n"/>
      <c r="F216" s="3" t="n"/>
      <c r="G216" s="3">
        <f>IF(OR(C216="",D216=""),"",ROUND(MAX(0,MAX(0,((NETWORKDAYS.INTL(C216,D216,1,Цели!$D$9:$D$38)-1)*(Цели!$B$10-Цели!$B$9)+IF(NETWORKDAYS.INTL(D216,D216,1,Цели!$D$9:$D$38),MEDIAN(MOD(D216,1),Цели!$B$10,Цели!$B$9),Цели!$B$10)-MEDIAN(NETWORKDAYS.INTL(C216,C216,1,Цели!$D$9:$D$38)*MOD(C216,1),Цели!$B$10,Цели!$B$9))*24)-N(F216)),2))</f>
        <v/>
      </c>
      <c r="H216" s="3">
        <f>IF(OR(C216="",E216=""),"",ROUND(MAX(0,MAX(0,((NETWORKDAYS.INTL(C216,E216,1,Цели!$D$9:$D$38)-1)*(Цели!$B$10-Цели!$B$9)+IF(NETWORKDAYS.INTL(E216,E216,1,Цели!$D$9:$D$38),MEDIAN(MOD(E216,1),Цели!$B$10,Цели!$B$9),Цели!$B$10)-MEDIAN(NETWORKDAYS.INTL(C216,C216,1,Цели!$D$9:$D$38)*MOD(C216,1),Цели!$B$10,Цели!$B$9))*24)-N(F216)),2))</f>
        <v/>
      </c>
      <c r="I216" s="3">
        <f>IF(G216="","",IF(G216&lt;=VLOOKUP(B216,Цели!$A$4:$C$6,2,FALSE),"Да","Нет"))</f>
        <v/>
      </c>
      <c r="J216" s="3">
        <f>IF(H216="","",IF(H216&lt;=VLOOKUP(B216,Цели!$A$4:$C$6,3,FALSE),"Да","Нет"))</f>
        <v/>
      </c>
    </row>
    <row r="217">
      <c r="A217" s="3">
        <f>IF(C217="","",ROW()-1)</f>
        <v/>
      </c>
      <c r="B217" s="3" t="n"/>
      <c r="C217" s="10" t="n"/>
      <c r="D217" s="10" t="n"/>
      <c r="E217" s="10" t="n"/>
      <c r="F217" s="3" t="n"/>
      <c r="G217" s="3">
        <f>IF(OR(C217="",D217=""),"",ROUND(MAX(0,MAX(0,((NETWORKDAYS.INTL(C217,D217,1,Цели!$D$9:$D$38)-1)*(Цели!$B$10-Цели!$B$9)+IF(NETWORKDAYS.INTL(D217,D217,1,Цели!$D$9:$D$38),MEDIAN(MOD(D217,1),Цели!$B$10,Цели!$B$9),Цели!$B$10)-MEDIAN(NETWORKDAYS.INTL(C217,C217,1,Цели!$D$9:$D$38)*MOD(C217,1),Цели!$B$10,Цели!$B$9))*24)-N(F217)),2))</f>
        <v/>
      </c>
      <c r="H217" s="3">
        <f>IF(OR(C217="",E217=""),"",ROUND(MAX(0,MAX(0,((NETWORKDAYS.INTL(C217,E217,1,Цели!$D$9:$D$38)-1)*(Цели!$B$10-Цели!$B$9)+IF(NETWORKDAYS.INTL(E217,E217,1,Цели!$D$9:$D$38),MEDIAN(MOD(E217,1),Цели!$B$10,Цели!$B$9),Цели!$B$10)-MEDIAN(NETWORKDAYS.INTL(C217,C217,1,Цели!$D$9:$D$38)*MOD(C217,1),Цели!$B$10,Цели!$B$9))*24)-N(F217)),2))</f>
        <v/>
      </c>
      <c r="I217" s="3">
        <f>IF(G217="","",IF(G217&lt;=VLOOKUP(B217,Цели!$A$4:$C$6,2,FALSE),"Да","Нет"))</f>
        <v/>
      </c>
      <c r="J217" s="3">
        <f>IF(H217="","",IF(H217&lt;=VLOOKUP(B217,Цели!$A$4:$C$6,3,FALSE),"Да","Нет"))</f>
        <v/>
      </c>
    </row>
    <row r="218">
      <c r="A218" s="3">
        <f>IF(C218="","",ROW()-1)</f>
        <v/>
      </c>
      <c r="B218" s="3" t="n"/>
      <c r="C218" s="10" t="n"/>
      <c r="D218" s="10" t="n"/>
      <c r="E218" s="10" t="n"/>
      <c r="F218" s="3" t="n"/>
      <c r="G218" s="3">
        <f>IF(OR(C218="",D218=""),"",ROUND(MAX(0,MAX(0,((NETWORKDAYS.INTL(C218,D218,1,Цели!$D$9:$D$38)-1)*(Цели!$B$10-Цели!$B$9)+IF(NETWORKDAYS.INTL(D218,D218,1,Цели!$D$9:$D$38),MEDIAN(MOD(D218,1),Цели!$B$10,Цели!$B$9),Цели!$B$10)-MEDIAN(NETWORKDAYS.INTL(C218,C218,1,Цели!$D$9:$D$38)*MOD(C218,1),Цели!$B$10,Цели!$B$9))*24)-N(F218)),2))</f>
        <v/>
      </c>
      <c r="H218" s="3">
        <f>IF(OR(C218="",E218=""),"",ROUND(MAX(0,MAX(0,((NETWORKDAYS.INTL(C218,E218,1,Цели!$D$9:$D$38)-1)*(Цели!$B$10-Цели!$B$9)+IF(NETWORKDAYS.INTL(E218,E218,1,Цели!$D$9:$D$38),MEDIAN(MOD(E218,1),Цели!$B$10,Цели!$B$9),Цели!$B$10)-MEDIAN(NETWORKDAYS.INTL(C218,C218,1,Цели!$D$9:$D$38)*MOD(C218,1),Цели!$B$10,Цели!$B$9))*24)-N(F218)),2))</f>
        <v/>
      </c>
      <c r="I218" s="3">
        <f>IF(G218="","",IF(G218&lt;=VLOOKUP(B218,Цели!$A$4:$C$6,2,FALSE),"Да","Нет"))</f>
        <v/>
      </c>
      <c r="J218" s="3">
        <f>IF(H218="","",IF(H218&lt;=VLOOKUP(B218,Цели!$A$4:$C$6,3,FALSE),"Да","Нет"))</f>
        <v/>
      </c>
    </row>
    <row r="219">
      <c r="A219" s="3">
        <f>IF(C219="","",ROW()-1)</f>
        <v/>
      </c>
      <c r="B219" s="3" t="n"/>
      <c r="C219" s="10" t="n"/>
      <c r="D219" s="10" t="n"/>
      <c r="E219" s="10" t="n"/>
      <c r="F219" s="3" t="n"/>
      <c r="G219" s="3">
        <f>IF(OR(C219="",D219=""),"",ROUND(MAX(0,MAX(0,((NETWORKDAYS.INTL(C219,D219,1,Цели!$D$9:$D$38)-1)*(Цели!$B$10-Цели!$B$9)+IF(NETWORKDAYS.INTL(D219,D219,1,Цели!$D$9:$D$38),MEDIAN(MOD(D219,1),Цели!$B$10,Цели!$B$9),Цели!$B$10)-MEDIAN(NETWORKDAYS.INTL(C219,C219,1,Цели!$D$9:$D$38)*MOD(C219,1),Цели!$B$10,Цели!$B$9))*24)-N(F219)),2))</f>
        <v/>
      </c>
      <c r="H219" s="3">
        <f>IF(OR(C219="",E219=""),"",ROUND(MAX(0,MAX(0,((NETWORKDAYS.INTL(C219,E219,1,Цели!$D$9:$D$38)-1)*(Цели!$B$10-Цели!$B$9)+IF(NETWORKDAYS.INTL(E219,E219,1,Цели!$D$9:$D$38),MEDIAN(MOD(E219,1),Цели!$B$10,Цели!$B$9),Цели!$B$10)-MEDIAN(NETWORKDAYS.INTL(C219,C219,1,Цели!$D$9:$D$38)*MOD(C219,1),Цели!$B$10,Цели!$B$9))*24)-N(F219)),2))</f>
        <v/>
      </c>
      <c r="I219" s="3">
        <f>IF(G219="","",IF(G219&lt;=VLOOKUP(B219,Цели!$A$4:$C$6,2,FALSE),"Да","Нет"))</f>
        <v/>
      </c>
      <c r="J219" s="3">
        <f>IF(H219="","",IF(H219&lt;=VLOOKUP(B219,Цели!$A$4:$C$6,3,FALSE),"Да","Нет"))</f>
        <v/>
      </c>
    </row>
    <row r="220">
      <c r="A220" s="3">
        <f>IF(C220="","",ROW()-1)</f>
        <v/>
      </c>
      <c r="B220" s="3" t="n"/>
      <c r="C220" s="10" t="n"/>
      <c r="D220" s="10" t="n"/>
      <c r="E220" s="10" t="n"/>
      <c r="F220" s="3" t="n"/>
      <c r="G220" s="3">
        <f>IF(OR(C220="",D220=""),"",ROUND(MAX(0,MAX(0,((NETWORKDAYS.INTL(C220,D220,1,Цели!$D$9:$D$38)-1)*(Цели!$B$10-Цели!$B$9)+IF(NETWORKDAYS.INTL(D220,D220,1,Цели!$D$9:$D$38),MEDIAN(MOD(D220,1),Цели!$B$10,Цели!$B$9),Цели!$B$10)-MEDIAN(NETWORKDAYS.INTL(C220,C220,1,Цели!$D$9:$D$38)*MOD(C220,1),Цели!$B$10,Цели!$B$9))*24)-N(F220)),2))</f>
        <v/>
      </c>
      <c r="H220" s="3">
        <f>IF(OR(C220="",E220=""),"",ROUND(MAX(0,MAX(0,((NETWORKDAYS.INTL(C220,E220,1,Цели!$D$9:$D$38)-1)*(Цели!$B$10-Цели!$B$9)+IF(NETWORKDAYS.INTL(E220,E220,1,Цели!$D$9:$D$38),MEDIAN(MOD(E220,1),Цели!$B$10,Цели!$B$9),Цели!$B$10)-MEDIAN(NETWORKDAYS.INTL(C220,C220,1,Цели!$D$9:$D$38)*MOD(C220,1),Цели!$B$10,Цели!$B$9))*24)-N(F220)),2))</f>
        <v/>
      </c>
      <c r="I220" s="3">
        <f>IF(G220="","",IF(G220&lt;=VLOOKUP(B220,Цели!$A$4:$C$6,2,FALSE),"Да","Нет"))</f>
        <v/>
      </c>
      <c r="J220" s="3">
        <f>IF(H220="","",IF(H220&lt;=VLOOKUP(B220,Цели!$A$4:$C$6,3,FALSE),"Да","Нет"))</f>
        <v/>
      </c>
    </row>
    <row r="221">
      <c r="A221" s="3">
        <f>IF(C221="","",ROW()-1)</f>
        <v/>
      </c>
      <c r="B221" s="3" t="n"/>
      <c r="C221" s="10" t="n"/>
      <c r="D221" s="10" t="n"/>
      <c r="E221" s="10" t="n"/>
      <c r="F221" s="3" t="n"/>
      <c r="G221" s="3">
        <f>IF(OR(C221="",D221=""),"",ROUND(MAX(0,MAX(0,((NETWORKDAYS.INTL(C221,D221,1,Цели!$D$9:$D$38)-1)*(Цели!$B$10-Цели!$B$9)+IF(NETWORKDAYS.INTL(D221,D221,1,Цели!$D$9:$D$38),MEDIAN(MOD(D221,1),Цели!$B$10,Цели!$B$9),Цели!$B$10)-MEDIAN(NETWORKDAYS.INTL(C221,C221,1,Цели!$D$9:$D$38)*MOD(C221,1),Цели!$B$10,Цели!$B$9))*24)-N(F221)),2))</f>
        <v/>
      </c>
      <c r="H221" s="3">
        <f>IF(OR(C221="",E221=""),"",ROUND(MAX(0,MAX(0,((NETWORKDAYS.INTL(C221,E221,1,Цели!$D$9:$D$38)-1)*(Цели!$B$10-Цели!$B$9)+IF(NETWORKDAYS.INTL(E221,E221,1,Цели!$D$9:$D$38),MEDIAN(MOD(E221,1),Цели!$B$10,Цели!$B$9),Цели!$B$10)-MEDIAN(NETWORKDAYS.INTL(C221,C221,1,Цели!$D$9:$D$38)*MOD(C221,1),Цели!$B$10,Цели!$B$9))*24)-N(F221)),2))</f>
        <v/>
      </c>
      <c r="I221" s="3">
        <f>IF(G221="","",IF(G221&lt;=VLOOKUP(B221,Цели!$A$4:$C$6,2,FALSE),"Да","Нет"))</f>
        <v/>
      </c>
      <c r="J221" s="3">
        <f>IF(H221="","",IF(H221&lt;=VLOOKUP(B221,Цели!$A$4:$C$6,3,FALSE),"Да","Нет"))</f>
        <v/>
      </c>
    </row>
    <row r="222">
      <c r="A222" s="3">
        <f>IF(C222="","",ROW()-1)</f>
        <v/>
      </c>
      <c r="B222" s="3" t="n"/>
      <c r="C222" s="10" t="n"/>
      <c r="D222" s="10" t="n"/>
      <c r="E222" s="10" t="n"/>
      <c r="F222" s="3" t="n"/>
      <c r="G222" s="3">
        <f>IF(OR(C222="",D222=""),"",ROUND(MAX(0,MAX(0,((NETWORKDAYS.INTL(C222,D222,1,Цели!$D$9:$D$38)-1)*(Цели!$B$10-Цели!$B$9)+IF(NETWORKDAYS.INTL(D222,D222,1,Цели!$D$9:$D$38),MEDIAN(MOD(D222,1),Цели!$B$10,Цели!$B$9),Цели!$B$10)-MEDIAN(NETWORKDAYS.INTL(C222,C222,1,Цели!$D$9:$D$38)*MOD(C222,1),Цели!$B$10,Цели!$B$9))*24)-N(F222)),2))</f>
        <v/>
      </c>
      <c r="H222" s="3">
        <f>IF(OR(C222="",E222=""),"",ROUND(MAX(0,MAX(0,((NETWORKDAYS.INTL(C222,E222,1,Цели!$D$9:$D$38)-1)*(Цели!$B$10-Цели!$B$9)+IF(NETWORKDAYS.INTL(E222,E222,1,Цели!$D$9:$D$38),MEDIAN(MOD(E222,1),Цели!$B$10,Цели!$B$9),Цели!$B$10)-MEDIAN(NETWORKDAYS.INTL(C222,C222,1,Цели!$D$9:$D$38)*MOD(C222,1),Цели!$B$10,Цели!$B$9))*24)-N(F222)),2))</f>
        <v/>
      </c>
      <c r="I222" s="3">
        <f>IF(G222="","",IF(G222&lt;=VLOOKUP(B222,Цели!$A$4:$C$6,2,FALSE),"Да","Нет"))</f>
        <v/>
      </c>
      <c r="J222" s="3">
        <f>IF(H222="","",IF(H222&lt;=VLOOKUP(B222,Цели!$A$4:$C$6,3,FALSE),"Да","Нет"))</f>
        <v/>
      </c>
    </row>
    <row r="223">
      <c r="A223" s="3">
        <f>IF(C223="","",ROW()-1)</f>
        <v/>
      </c>
      <c r="B223" s="3" t="n"/>
      <c r="C223" s="10" t="n"/>
      <c r="D223" s="10" t="n"/>
      <c r="E223" s="10" t="n"/>
      <c r="F223" s="3" t="n"/>
      <c r="G223" s="3">
        <f>IF(OR(C223="",D223=""),"",ROUND(MAX(0,MAX(0,((NETWORKDAYS.INTL(C223,D223,1,Цели!$D$9:$D$38)-1)*(Цели!$B$10-Цели!$B$9)+IF(NETWORKDAYS.INTL(D223,D223,1,Цели!$D$9:$D$38),MEDIAN(MOD(D223,1),Цели!$B$10,Цели!$B$9),Цели!$B$10)-MEDIAN(NETWORKDAYS.INTL(C223,C223,1,Цели!$D$9:$D$38)*MOD(C223,1),Цели!$B$10,Цели!$B$9))*24)-N(F223)),2))</f>
        <v/>
      </c>
      <c r="H223" s="3">
        <f>IF(OR(C223="",E223=""),"",ROUND(MAX(0,MAX(0,((NETWORKDAYS.INTL(C223,E223,1,Цели!$D$9:$D$38)-1)*(Цели!$B$10-Цели!$B$9)+IF(NETWORKDAYS.INTL(E223,E223,1,Цели!$D$9:$D$38),MEDIAN(MOD(E223,1),Цели!$B$10,Цели!$B$9),Цели!$B$10)-MEDIAN(NETWORKDAYS.INTL(C223,C223,1,Цели!$D$9:$D$38)*MOD(C223,1),Цели!$B$10,Цели!$B$9))*24)-N(F223)),2))</f>
        <v/>
      </c>
      <c r="I223" s="3">
        <f>IF(G223="","",IF(G223&lt;=VLOOKUP(B223,Цели!$A$4:$C$6,2,FALSE),"Да","Нет"))</f>
        <v/>
      </c>
      <c r="J223" s="3">
        <f>IF(H223="","",IF(H223&lt;=VLOOKUP(B223,Цели!$A$4:$C$6,3,FALSE),"Да","Нет"))</f>
        <v/>
      </c>
    </row>
    <row r="224">
      <c r="A224" s="3">
        <f>IF(C224="","",ROW()-1)</f>
        <v/>
      </c>
      <c r="B224" s="3" t="n"/>
      <c r="C224" s="10" t="n"/>
      <c r="D224" s="10" t="n"/>
      <c r="E224" s="10" t="n"/>
      <c r="F224" s="3" t="n"/>
      <c r="G224" s="3">
        <f>IF(OR(C224="",D224=""),"",ROUND(MAX(0,MAX(0,((NETWORKDAYS.INTL(C224,D224,1,Цели!$D$9:$D$38)-1)*(Цели!$B$10-Цели!$B$9)+IF(NETWORKDAYS.INTL(D224,D224,1,Цели!$D$9:$D$38),MEDIAN(MOD(D224,1),Цели!$B$10,Цели!$B$9),Цели!$B$10)-MEDIAN(NETWORKDAYS.INTL(C224,C224,1,Цели!$D$9:$D$38)*MOD(C224,1),Цели!$B$10,Цели!$B$9))*24)-N(F224)),2))</f>
        <v/>
      </c>
      <c r="H224" s="3">
        <f>IF(OR(C224="",E224=""),"",ROUND(MAX(0,MAX(0,((NETWORKDAYS.INTL(C224,E224,1,Цели!$D$9:$D$38)-1)*(Цели!$B$10-Цели!$B$9)+IF(NETWORKDAYS.INTL(E224,E224,1,Цели!$D$9:$D$38),MEDIAN(MOD(E224,1),Цели!$B$10,Цели!$B$9),Цели!$B$10)-MEDIAN(NETWORKDAYS.INTL(C224,C224,1,Цели!$D$9:$D$38)*MOD(C224,1),Цели!$B$10,Цели!$B$9))*24)-N(F224)),2))</f>
        <v/>
      </c>
      <c r="I224" s="3">
        <f>IF(G224="","",IF(G224&lt;=VLOOKUP(B224,Цели!$A$4:$C$6,2,FALSE),"Да","Нет"))</f>
        <v/>
      </c>
      <c r="J224" s="3">
        <f>IF(H224="","",IF(H224&lt;=VLOOKUP(B224,Цели!$A$4:$C$6,3,FALSE),"Да","Нет"))</f>
        <v/>
      </c>
    </row>
    <row r="225">
      <c r="A225" s="3">
        <f>IF(C225="","",ROW()-1)</f>
        <v/>
      </c>
      <c r="B225" s="3" t="n"/>
      <c r="C225" s="10" t="n"/>
      <c r="D225" s="10" t="n"/>
      <c r="E225" s="10" t="n"/>
      <c r="F225" s="3" t="n"/>
      <c r="G225" s="3">
        <f>IF(OR(C225="",D225=""),"",ROUND(MAX(0,MAX(0,((NETWORKDAYS.INTL(C225,D225,1,Цели!$D$9:$D$38)-1)*(Цели!$B$10-Цели!$B$9)+IF(NETWORKDAYS.INTL(D225,D225,1,Цели!$D$9:$D$38),MEDIAN(MOD(D225,1),Цели!$B$10,Цели!$B$9),Цели!$B$10)-MEDIAN(NETWORKDAYS.INTL(C225,C225,1,Цели!$D$9:$D$38)*MOD(C225,1),Цели!$B$10,Цели!$B$9))*24)-N(F225)),2))</f>
        <v/>
      </c>
      <c r="H225" s="3">
        <f>IF(OR(C225="",E225=""),"",ROUND(MAX(0,MAX(0,((NETWORKDAYS.INTL(C225,E225,1,Цели!$D$9:$D$38)-1)*(Цели!$B$10-Цели!$B$9)+IF(NETWORKDAYS.INTL(E225,E225,1,Цели!$D$9:$D$38),MEDIAN(MOD(E225,1),Цели!$B$10,Цели!$B$9),Цели!$B$10)-MEDIAN(NETWORKDAYS.INTL(C225,C225,1,Цели!$D$9:$D$38)*MOD(C225,1),Цели!$B$10,Цели!$B$9))*24)-N(F225)),2))</f>
        <v/>
      </c>
      <c r="I225" s="3">
        <f>IF(G225="","",IF(G225&lt;=VLOOKUP(B225,Цели!$A$4:$C$6,2,FALSE),"Да","Нет"))</f>
        <v/>
      </c>
      <c r="J225" s="3">
        <f>IF(H225="","",IF(H225&lt;=VLOOKUP(B225,Цели!$A$4:$C$6,3,FALSE),"Да","Нет"))</f>
        <v/>
      </c>
    </row>
    <row r="226">
      <c r="A226" s="3">
        <f>IF(C226="","",ROW()-1)</f>
        <v/>
      </c>
      <c r="B226" s="3" t="n"/>
      <c r="C226" s="10" t="n"/>
      <c r="D226" s="10" t="n"/>
      <c r="E226" s="10" t="n"/>
      <c r="F226" s="3" t="n"/>
      <c r="G226" s="3">
        <f>IF(OR(C226="",D226=""),"",ROUND(MAX(0,MAX(0,((NETWORKDAYS.INTL(C226,D226,1,Цели!$D$9:$D$38)-1)*(Цели!$B$10-Цели!$B$9)+IF(NETWORKDAYS.INTL(D226,D226,1,Цели!$D$9:$D$38),MEDIAN(MOD(D226,1),Цели!$B$10,Цели!$B$9),Цели!$B$10)-MEDIAN(NETWORKDAYS.INTL(C226,C226,1,Цели!$D$9:$D$38)*MOD(C226,1),Цели!$B$10,Цели!$B$9))*24)-N(F226)),2))</f>
        <v/>
      </c>
      <c r="H226" s="3">
        <f>IF(OR(C226="",E226=""),"",ROUND(MAX(0,MAX(0,((NETWORKDAYS.INTL(C226,E226,1,Цели!$D$9:$D$38)-1)*(Цели!$B$10-Цели!$B$9)+IF(NETWORKDAYS.INTL(E226,E226,1,Цели!$D$9:$D$38),MEDIAN(MOD(E226,1),Цели!$B$10,Цели!$B$9),Цели!$B$10)-MEDIAN(NETWORKDAYS.INTL(C226,C226,1,Цели!$D$9:$D$38)*MOD(C226,1),Цели!$B$10,Цели!$B$9))*24)-N(F226)),2))</f>
        <v/>
      </c>
      <c r="I226" s="3">
        <f>IF(G226="","",IF(G226&lt;=VLOOKUP(B226,Цели!$A$4:$C$6,2,FALSE),"Да","Нет"))</f>
        <v/>
      </c>
      <c r="J226" s="3">
        <f>IF(H226="","",IF(H226&lt;=VLOOKUP(B226,Цели!$A$4:$C$6,3,FALSE),"Да","Нет"))</f>
        <v/>
      </c>
    </row>
    <row r="227">
      <c r="A227" s="3">
        <f>IF(C227="","",ROW()-1)</f>
        <v/>
      </c>
      <c r="B227" s="3" t="n"/>
      <c r="C227" s="10" t="n"/>
      <c r="D227" s="10" t="n"/>
      <c r="E227" s="10" t="n"/>
      <c r="F227" s="3" t="n"/>
      <c r="G227" s="3">
        <f>IF(OR(C227="",D227=""),"",ROUND(MAX(0,MAX(0,((NETWORKDAYS.INTL(C227,D227,1,Цели!$D$9:$D$38)-1)*(Цели!$B$10-Цели!$B$9)+IF(NETWORKDAYS.INTL(D227,D227,1,Цели!$D$9:$D$38),MEDIAN(MOD(D227,1),Цели!$B$10,Цели!$B$9),Цели!$B$10)-MEDIAN(NETWORKDAYS.INTL(C227,C227,1,Цели!$D$9:$D$38)*MOD(C227,1),Цели!$B$10,Цели!$B$9))*24)-N(F227)),2))</f>
        <v/>
      </c>
      <c r="H227" s="3">
        <f>IF(OR(C227="",E227=""),"",ROUND(MAX(0,MAX(0,((NETWORKDAYS.INTL(C227,E227,1,Цели!$D$9:$D$38)-1)*(Цели!$B$10-Цели!$B$9)+IF(NETWORKDAYS.INTL(E227,E227,1,Цели!$D$9:$D$38),MEDIAN(MOD(E227,1),Цели!$B$10,Цели!$B$9),Цели!$B$10)-MEDIAN(NETWORKDAYS.INTL(C227,C227,1,Цели!$D$9:$D$38)*MOD(C227,1),Цели!$B$10,Цели!$B$9))*24)-N(F227)),2))</f>
        <v/>
      </c>
      <c r="I227" s="3">
        <f>IF(G227="","",IF(G227&lt;=VLOOKUP(B227,Цели!$A$4:$C$6,2,FALSE),"Да","Нет"))</f>
        <v/>
      </c>
      <c r="J227" s="3">
        <f>IF(H227="","",IF(H227&lt;=VLOOKUP(B227,Цели!$A$4:$C$6,3,FALSE),"Да","Нет"))</f>
        <v/>
      </c>
    </row>
    <row r="228">
      <c r="A228" s="3">
        <f>IF(C228="","",ROW()-1)</f>
        <v/>
      </c>
      <c r="B228" s="3" t="n"/>
      <c r="C228" s="10" t="n"/>
      <c r="D228" s="10" t="n"/>
      <c r="E228" s="10" t="n"/>
      <c r="F228" s="3" t="n"/>
      <c r="G228" s="3">
        <f>IF(OR(C228="",D228=""),"",ROUND(MAX(0,MAX(0,((NETWORKDAYS.INTL(C228,D228,1,Цели!$D$9:$D$38)-1)*(Цели!$B$10-Цели!$B$9)+IF(NETWORKDAYS.INTL(D228,D228,1,Цели!$D$9:$D$38),MEDIAN(MOD(D228,1),Цели!$B$10,Цели!$B$9),Цели!$B$10)-MEDIAN(NETWORKDAYS.INTL(C228,C228,1,Цели!$D$9:$D$38)*MOD(C228,1),Цели!$B$10,Цели!$B$9))*24)-N(F228)),2))</f>
        <v/>
      </c>
      <c r="H228" s="3">
        <f>IF(OR(C228="",E228=""),"",ROUND(MAX(0,MAX(0,((NETWORKDAYS.INTL(C228,E228,1,Цели!$D$9:$D$38)-1)*(Цели!$B$10-Цели!$B$9)+IF(NETWORKDAYS.INTL(E228,E228,1,Цели!$D$9:$D$38),MEDIAN(MOD(E228,1),Цели!$B$10,Цели!$B$9),Цели!$B$10)-MEDIAN(NETWORKDAYS.INTL(C228,C228,1,Цели!$D$9:$D$38)*MOD(C228,1),Цели!$B$10,Цели!$B$9))*24)-N(F228)),2))</f>
        <v/>
      </c>
      <c r="I228" s="3">
        <f>IF(G228="","",IF(G228&lt;=VLOOKUP(B228,Цели!$A$4:$C$6,2,FALSE),"Да","Нет"))</f>
        <v/>
      </c>
      <c r="J228" s="3">
        <f>IF(H228="","",IF(H228&lt;=VLOOKUP(B228,Цели!$A$4:$C$6,3,FALSE),"Да","Нет"))</f>
        <v/>
      </c>
    </row>
    <row r="229">
      <c r="A229" s="3">
        <f>IF(C229="","",ROW()-1)</f>
        <v/>
      </c>
      <c r="B229" s="3" t="n"/>
      <c r="C229" s="10" t="n"/>
      <c r="D229" s="10" t="n"/>
      <c r="E229" s="10" t="n"/>
      <c r="F229" s="3" t="n"/>
      <c r="G229" s="3">
        <f>IF(OR(C229="",D229=""),"",ROUND(MAX(0,MAX(0,((NETWORKDAYS.INTL(C229,D229,1,Цели!$D$9:$D$38)-1)*(Цели!$B$10-Цели!$B$9)+IF(NETWORKDAYS.INTL(D229,D229,1,Цели!$D$9:$D$38),MEDIAN(MOD(D229,1),Цели!$B$10,Цели!$B$9),Цели!$B$10)-MEDIAN(NETWORKDAYS.INTL(C229,C229,1,Цели!$D$9:$D$38)*MOD(C229,1),Цели!$B$10,Цели!$B$9))*24)-N(F229)),2))</f>
        <v/>
      </c>
      <c r="H229" s="3">
        <f>IF(OR(C229="",E229=""),"",ROUND(MAX(0,MAX(0,((NETWORKDAYS.INTL(C229,E229,1,Цели!$D$9:$D$38)-1)*(Цели!$B$10-Цели!$B$9)+IF(NETWORKDAYS.INTL(E229,E229,1,Цели!$D$9:$D$38),MEDIAN(MOD(E229,1),Цели!$B$10,Цели!$B$9),Цели!$B$10)-MEDIAN(NETWORKDAYS.INTL(C229,C229,1,Цели!$D$9:$D$38)*MOD(C229,1),Цели!$B$10,Цели!$B$9))*24)-N(F229)),2))</f>
        <v/>
      </c>
      <c r="I229" s="3">
        <f>IF(G229="","",IF(G229&lt;=VLOOKUP(B229,Цели!$A$4:$C$6,2,FALSE),"Да","Нет"))</f>
        <v/>
      </c>
      <c r="J229" s="3">
        <f>IF(H229="","",IF(H229&lt;=VLOOKUP(B229,Цели!$A$4:$C$6,3,FALSE),"Да","Нет"))</f>
        <v/>
      </c>
    </row>
    <row r="230">
      <c r="A230" s="3">
        <f>IF(C230="","",ROW()-1)</f>
        <v/>
      </c>
      <c r="B230" s="3" t="n"/>
      <c r="C230" s="10" t="n"/>
      <c r="D230" s="10" t="n"/>
      <c r="E230" s="10" t="n"/>
      <c r="F230" s="3" t="n"/>
      <c r="G230" s="3">
        <f>IF(OR(C230="",D230=""),"",ROUND(MAX(0,MAX(0,((NETWORKDAYS.INTL(C230,D230,1,Цели!$D$9:$D$38)-1)*(Цели!$B$10-Цели!$B$9)+IF(NETWORKDAYS.INTL(D230,D230,1,Цели!$D$9:$D$38),MEDIAN(MOD(D230,1),Цели!$B$10,Цели!$B$9),Цели!$B$10)-MEDIAN(NETWORKDAYS.INTL(C230,C230,1,Цели!$D$9:$D$38)*MOD(C230,1),Цели!$B$10,Цели!$B$9))*24)-N(F230)),2))</f>
        <v/>
      </c>
      <c r="H230" s="3">
        <f>IF(OR(C230="",E230=""),"",ROUND(MAX(0,MAX(0,((NETWORKDAYS.INTL(C230,E230,1,Цели!$D$9:$D$38)-1)*(Цели!$B$10-Цели!$B$9)+IF(NETWORKDAYS.INTL(E230,E230,1,Цели!$D$9:$D$38),MEDIAN(MOD(E230,1),Цели!$B$10,Цели!$B$9),Цели!$B$10)-MEDIAN(NETWORKDAYS.INTL(C230,C230,1,Цели!$D$9:$D$38)*MOD(C230,1),Цели!$B$10,Цели!$B$9))*24)-N(F230)),2))</f>
        <v/>
      </c>
      <c r="I230" s="3">
        <f>IF(G230="","",IF(G230&lt;=VLOOKUP(B230,Цели!$A$4:$C$6,2,FALSE),"Да","Нет"))</f>
        <v/>
      </c>
      <c r="J230" s="3">
        <f>IF(H230="","",IF(H230&lt;=VLOOKUP(B230,Цели!$A$4:$C$6,3,FALSE),"Да","Нет"))</f>
        <v/>
      </c>
    </row>
    <row r="231">
      <c r="A231" s="3">
        <f>IF(C231="","",ROW()-1)</f>
        <v/>
      </c>
      <c r="B231" s="3" t="n"/>
      <c r="C231" s="10" t="n"/>
      <c r="D231" s="10" t="n"/>
      <c r="E231" s="10" t="n"/>
      <c r="F231" s="3" t="n"/>
      <c r="G231" s="3">
        <f>IF(OR(C231="",D231=""),"",ROUND(MAX(0,MAX(0,((NETWORKDAYS.INTL(C231,D231,1,Цели!$D$9:$D$38)-1)*(Цели!$B$10-Цели!$B$9)+IF(NETWORKDAYS.INTL(D231,D231,1,Цели!$D$9:$D$38),MEDIAN(MOD(D231,1),Цели!$B$10,Цели!$B$9),Цели!$B$10)-MEDIAN(NETWORKDAYS.INTL(C231,C231,1,Цели!$D$9:$D$38)*MOD(C231,1),Цели!$B$10,Цели!$B$9))*24)-N(F231)),2))</f>
        <v/>
      </c>
      <c r="H231" s="3">
        <f>IF(OR(C231="",E231=""),"",ROUND(MAX(0,MAX(0,((NETWORKDAYS.INTL(C231,E231,1,Цели!$D$9:$D$38)-1)*(Цели!$B$10-Цели!$B$9)+IF(NETWORKDAYS.INTL(E231,E231,1,Цели!$D$9:$D$38),MEDIAN(MOD(E231,1),Цели!$B$10,Цели!$B$9),Цели!$B$10)-MEDIAN(NETWORKDAYS.INTL(C231,C231,1,Цели!$D$9:$D$38)*MOD(C231,1),Цели!$B$10,Цели!$B$9))*24)-N(F231)),2))</f>
        <v/>
      </c>
      <c r="I231" s="3">
        <f>IF(G231="","",IF(G231&lt;=VLOOKUP(B231,Цели!$A$4:$C$6,2,FALSE),"Да","Нет"))</f>
        <v/>
      </c>
      <c r="J231" s="3">
        <f>IF(H231="","",IF(H231&lt;=VLOOKUP(B231,Цели!$A$4:$C$6,3,FALSE),"Да","Нет"))</f>
        <v/>
      </c>
    </row>
    <row r="232">
      <c r="A232" s="3">
        <f>IF(C232="","",ROW()-1)</f>
        <v/>
      </c>
      <c r="B232" s="3" t="n"/>
      <c r="C232" s="10" t="n"/>
      <c r="D232" s="10" t="n"/>
      <c r="E232" s="10" t="n"/>
      <c r="F232" s="3" t="n"/>
      <c r="G232" s="3">
        <f>IF(OR(C232="",D232=""),"",ROUND(MAX(0,MAX(0,((NETWORKDAYS.INTL(C232,D232,1,Цели!$D$9:$D$38)-1)*(Цели!$B$10-Цели!$B$9)+IF(NETWORKDAYS.INTL(D232,D232,1,Цели!$D$9:$D$38),MEDIAN(MOD(D232,1),Цели!$B$10,Цели!$B$9),Цели!$B$10)-MEDIAN(NETWORKDAYS.INTL(C232,C232,1,Цели!$D$9:$D$38)*MOD(C232,1),Цели!$B$10,Цели!$B$9))*24)-N(F232)),2))</f>
        <v/>
      </c>
      <c r="H232" s="3">
        <f>IF(OR(C232="",E232=""),"",ROUND(MAX(0,MAX(0,((NETWORKDAYS.INTL(C232,E232,1,Цели!$D$9:$D$38)-1)*(Цели!$B$10-Цели!$B$9)+IF(NETWORKDAYS.INTL(E232,E232,1,Цели!$D$9:$D$38),MEDIAN(MOD(E232,1),Цели!$B$10,Цели!$B$9),Цели!$B$10)-MEDIAN(NETWORKDAYS.INTL(C232,C232,1,Цели!$D$9:$D$38)*MOD(C232,1),Цели!$B$10,Цели!$B$9))*24)-N(F232)),2))</f>
        <v/>
      </c>
      <c r="I232" s="3">
        <f>IF(G232="","",IF(G232&lt;=VLOOKUP(B232,Цели!$A$4:$C$6,2,FALSE),"Да","Нет"))</f>
        <v/>
      </c>
      <c r="J232" s="3">
        <f>IF(H232="","",IF(H232&lt;=VLOOKUP(B232,Цели!$A$4:$C$6,3,FALSE),"Да","Нет"))</f>
        <v/>
      </c>
    </row>
    <row r="233">
      <c r="A233" s="3">
        <f>IF(C233="","",ROW()-1)</f>
        <v/>
      </c>
      <c r="B233" s="3" t="n"/>
      <c r="C233" s="10" t="n"/>
      <c r="D233" s="10" t="n"/>
      <c r="E233" s="10" t="n"/>
      <c r="F233" s="3" t="n"/>
      <c r="G233" s="3">
        <f>IF(OR(C233="",D233=""),"",ROUND(MAX(0,MAX(0,((NETWORKDAYS.INTL(C233,D233,1,Цели!$D$9:$D$38)-1)*(Цели!$B$10-Цели!$B$9)+IF(NETWORKDAYS.INTL(D233,D233,1,Цели!$D$9:$D$38),MEDIAN(MOD(D233,1),Цели!$B$10,Цели!$B$9),Цели!$B$10)-MEDIAN(NETWORKDAYS.INTL(C233,C233,1,Цели!$D$9:$D$38)*MOD(C233,1),Цели!$B$10,Цели!$B$9))*24)-N(F233)),2))</f>
        <v/>
      </c>
      <c r="H233" s="3">
        <f>IF(OR(C233="",E233=""),"",ROUND(MAX(0,MAX(0,((NETWORKDAYS.INTL(C233,E233,1,Цели!$D$9:$D$38)-1)*(Цели!$B$10-Цели!$B$9)+IF(NETWORKDAYS.INTL(E233,E233,1,Цели!$D$9:$D$38),MEDIAN(MOD(E233,1),Цели!$B$10,Цели!$B$9),Цели!$B$10)-MEDIAN(NETWORKDAYS.INTL(C233,C233,1,Цели!$D$9:$D$38)*MOD(C233,1),Цели!$B$10,Цели!$B$9))*24)-N(F233)),2))</f>
        <v/>
      </c>
      <c r="I233" s="3">
        <f>IF(G233="","",IF(G233&lt;=VLOOKUP(B233,Цели!$A$4:$C$6,2,FALSE),"Да","Нет"))</f>
        <v/>
      </c>
      <c r="J233" s="3">
        <f>IF(H233="","",IF(H233&lt;=VLOOKUP(B233,Цели!$A$4:$C$6,3,FALSE),"Да","Нет"))</f>
        <v/>
      </c>
    </row>
    <row r="234">
      <c r="A234" s="3">
        <f>IF(C234="","",ROW()-1)</f>
        <v/>
      </c>
      <c r="B234" s="3" t="n"/>
      <c r="C234" s="10" t="n"/>
      <c r="D234" s="10" t="n"/>
      <c r="E234" s="10" t="n"/>
      <c r="F234" s="3" t="n"/>
      <c r="G234" s="3">
        <f>IF(OR(C234="",D234=""),"",ROUND(MAX(0,MAX(0,((NETWORKDAYS.INTL(C234,D234,1,Цели!$D$9:$D$38)-1)*(Цели!$B$10-Цели!$B$9)+IF(NETWORKDAYS.INTL(D234,D234,1,Цели!$D$9:$D$38),MEDIAN(MOD(D234,1),Цели!$B$10,Цели!$B$9),Цели!$B$10)-MEDIAN(NETWORKDAYS.INTL(C234,C234,1,Цели!$D$9:$D$38)*MOD(C234,1),Цели!$B$10,Цели!$B$9))*24)-N(F234)),2))</f>
        <v/>
      </c>
      <c r="H234" s="3">
        <f>IF(OR(C234="",E234=""),"",ROUND(MAX(0,MAX(0,((NETWORKDAYS.INTL(C234,E234,1,Цели!$D$9:$D$38)-1)*(Цели!$B$10-Цели!$B$9)+IF(NETWORKDAYS.INTL(E234,E234,1,Цели!$D$9:$D$38),MEDIAN(MOD(E234,1),Цели!$B$10,Цели!$B$9),Цели!$B$10)-MEDIAN(NETWORKDAYS.INTL(C234,C234,1,Цели!$D$9:$D$38)*MOD(C234,1),Цели!$B$10,Цели!$B$9))*24)-N(F234)),2))</f>
        <v/>
      </c>
      <c r="I234" s="3">
        <f>IF(G234="","",IF(G234&lt;=VLOOKUP(B234,Цели!$A$4:$C$6,2,FALSE),"Да","Нет"))</f>
        <v/>
      </c>
      <c r="J234" s="3">
        <f>IF(H234="","",IF(H234&lt;=VLOOKUP(B234,Цели!$A$4:$C$6,3,FALSE),"Да","Нет"))</f>
        <v/>
      </c>
    </row>
    <row r="235">
      <c r="A235" s="3">
        <f>IF(C235="","",ROW()-1)</f>
        <v/>
      </c>
      <c r="B235" s="3" t="n"/>
      <c r="C235" s="10" t="n"/>
      <c r="D235" s="10" t="n"/>
      <c r="E235" s="10" t="n"/>
      <c r="F235" s="3" t="n"/>
      <c r="G235" s="3">
        <f>IF(OR(C235="",D235=""),"",ROUND(MAX(0,MAX(0,((NETWORKDAYS.INTL(C235,D235,1,Цели!$D$9:$D$38)-1)*(Цели!$B$10-Цели!$B$9)+IF(NETWORKDAYS.INTL(D235,D235,1,Цели!$D$9:$D$38),MEDIAN(MOD(D235,1),Цели!$B$10,Цели!$B$9),Цели!$B$10)-MEDIAN(NETWORKDAYS.INTL(C235,C235,1,Цели!$D$9:$D$38)*MOD(C235,1),Цели!$B$10,Цели!$B$9))*24)-N(F235)),2))</f>
        <v/>
      </c>
      <c r="H235" s="3">
        <f>IF(OR(C235="",E235=""),"",ROUND(MAX(0,MAX(0,((NETWORKDAYS.INTL(C235,E235,1,Цели!$D$9:$D$38)-1)*(Цели!$B$10-Цели!$B$9)+IF(NETWORKDAYS.INTL(E235,E235,1,Цели!$D$9:$D$38),MEDIAN(MOD(E235,1),Цели!$B$10,Цели!$B$9),Цели!$B$10)-MEDIAN(NETWORKDAYS.INTL(C235,C235,1,Цели!$D$9:$D$38)*MOD(C235,1),Цели!$B$10,Цели!$B$9))*24)-N(F235)),2))</f>
        <v/>
      </c>
      <c r="I235" s="3">
        <f>IF(G235="","",IF(G235&lt;=VLOOKUP(B235,Цели!$A$4:$C$6,2,FALSE),"Да","Нет"))</f>
        <v/>
      </c>
      <c r="J235" s="3">
        <f>IF(H235="","",IF(H235&lt;=VLOOKUP(B235,Цели!$A$4:$C$6,3,FALSE),"Да","Нет"))</f>
        <v/>
      </c>
    </row>
    <row r="236">
      <c r="A236" s="3">
        <f>IF(C236="","",ROW()-1)</f>
        <v/>
      </c>
      <c r="B236" s="3" t="n"/>
      <c r="C236" s="10" t="n"/>
      <c r="D236" s="10" t="n"/>
      <c r="E236" s="10" t="n"/>
      <c r="F236" s="3" t="n"/>
      <c r="G236" s="3">
        <f>IF(OR(C236="",D236=""),"",ROUND(MAX(0,MAX(0,((NETWORKDAYS.INTL(C236,D236,1,Цели!$D$9:$D$38)-1)*(Цели!$B$10-Цели!$B$9)+IF(NETWORKDAYS.INTL(D236,D236,1,Цели!$D$9:$D$38),MEDIAN(MOD(D236,1),Цели!$B$10,Цели!$B$9),Цели!$B$10)-MEDIAN(NETWORKDAYS.INTL(C236,C236,1,Цели!$D$9:$D$38)*MOD(C236,1),Цели!$B$10,Цели!$B$9))*24)-N(F236)),2))</f>
        <v/>
      </c>
      <c r="H236" s="3">
        <f>IF(OR(C236="",E236=""),"",ROUND(MAX(0,MAX(0,((NETWORKDAYS.INTL(C236,E236,1,Цели!$D$9:$D$38)-1)*(Цели!$B$10-Цели!$B$9)+IF(NETWORKDAYS.INTL(E236,E236,1,Цели!$D$9:$D$38),MEDIAN(MOD(E236,1),Цели!$B$10,Цели!$B$9),Цели!$B$10)-MEDIAN(NETWORKDAYS.INTL(C236,C236,1,Цели!$D$9:$D$38)*MOD(C236,1),Цели!$B$10,Цели!$B$9))*24)-N(F236)),2))</f>
        <v/>
      </c>
      <c r="I236" s="3">
        <f>IF(G236="","",IF(G236&lt;=VLOOKUP(B236,Цели!$A$4:$C$6,2,FALSE),"Да","Нет"))</f>
        <v/>
      </c>
      <c r="J236" s="3">
        <f>IF(H236="","",IF(H236&lt;=VLOOKUP(B236,Цели!$A$4:$C$6,3,FALSE),"Да","Нет"))</f>
        <v/>
      </c>
    </row>
    <row r="237">
      <c r="A237" s="3">
        <f>IF(C237="","",ROW()-1)</f>
        <v/>
      </c>
      <c r="B237" s="3" t="n"/>
      <c r="C237" s="10" t="n"/>
      <c r="D237" s="10" t="n"/>
      <c r="E237" s="10" t="n"/>
      <c r="F237" s="3" t="n"/>
      <c r="G237" s="3">
        <f>IF(OR(C237="",D237=""),"",ROUND(MAX(0,MAX(0,((NETWORKDAYS.INTL(C237,D237,1,Цели!$D$9:$D$38)-1)*(Цели!$B$10-Цели!$B$9)+IF(NETWORKDAYS.INTL(D237,D237,1,Цели!$D$9:$D$38),MEDIAN(MOD(D237,1),Цели!$B$10,Цели!$B$9),Цели!$B$10)-MEDIAN(NETWORKDAYS.INTL(C237,C237,1,Цели!$D$9:$D$38)*MOD(C237,1),Цели!$B$10,Цели!$B$9))*24)-N(F237)),2))</f>
        <v/>
      </c>
      <c r="H237" s="3">
        <f>IF(OR(C237="",E237=""),"",ROUND(MAX(0,MAX(0,((NETWORKDAYS.INTL(C237,E237,1,Цели!$D$9:$D$38)-1)*(Цели!$B$10-Цели!$B$9)+IF(NETWORKDAYS.INTL(E237,E237,1,Цели!$D$9:$D$38),MEDIAN(MOD(E237,1),Цели!$B$10,Цели!$B$9),Цели!$B$10)-MEDIAN(NETWORKDAYS.INTL(C237,C237,1,Цели!$D$9:$D$38)*MOD(C237,1),Цели!$B$10,Цели!$B$9))*24)-N(F237)),2))</f>
        <v/>
      </c>
      <c r="I237" s="3">
        <f>IF(G237="","",IF(G237&lt;=VLOOKUP(B237,Цели!$A$4:$C$6,2,FALSE),"Да","Нет"))</f>
        <v/>
      </c>
      <c r="J237" s="3">
        <f>IF(H237="","",IF(H237&lt;=VLOOKUP(B237,Цели!$A$4:$C$6,3,FALSE),"Да","Нет"))</f>
        <v/>
      </c>
    </row>
    <row r="238">
      <c r="A238" s="3">
        <f>IF(C238="","",ROW()-1)</f>
        <v/>
      </c>
      <c r="B238" s="3" t="n"/>
      <c r="C238" s="10" t="n"/>
      <c r="D238" s="10" t="n"/>
      <c r="E238" s="10" t="n"/>
      <c r="F238" s="3" t="n"/>
      <c r="G238" s="3">
        <f>IF(OR(C238="",D238=""),"",ROUND(MAX(0,MAX(0,((NETWORKDAYS.INTL(C238,D238,1,Цели!$D$9:$D$38)-1)*(Цели!$B$10-Цели!$B$9)+IF(NETWORKDAYS.INTL(D238,D238,1,Цели!$D$9:$D$38),MEDIAN(MOD(D238,1),Цели!$B$10,Цели!$B$9),Цели!$B$10)-MEDIAN(NETWORKDAYS.INTL(C238,C238,1,Цели!$D$9:$D$38)*MOD(C238,1),Цели!$B$10,Цели!$B$9))*24)-N(F238)),2))</f>
        <v/>
      </c>
      <c r="H238" s="3">
        <f>IF(OR(C238="",E238=""),"",ROUND(MAX(0,MAX(0,((NETWORKDAYS.INTL(C238,E238,1,Цели!$D$9:$D$38)-1)*(Цели!$B$10-Цели!$B$9)+IF(NETWORKDAYS.INTL(E238,E238,1,Цели!$D$9:$D$38),MEDIAN(MOD(E238,1),Цели!$B$10,Цели!$B$9),Цели!$B$10)-MEDIAN(NETWORKDAYS.INTL(C238,C238,1,Цели!$D$9:$D$38)*MOD(C238,1),Цели!$B$10,Цели!$B$9))*24)-N(F238)),2))</f>
        <v/>
      </c>
      <c r="I238" s="3">
        <f>IF(G238="","",IF(G238&lt;=VLOOKUP(B238,Цели!$A$4:$C$6,2,FALSE),"Да","Нет"))</f>
        <v/>
      </c>
      <c r="J238" s="3">
        <f>IF(H238="","",IF(H238&lt;=VLOOKUP(B238,Цели!$A$4:$C$6,3,FALSE),"Да","Нет"))</f>
        <v/>
      </c>
    </row>
    <row r="239">
      <c r="A239" s="3">
        <f>IF(C239="","",ROW()-1)</f>
        <v/>
      </c>
      <c r="B239" s="3" t="n"/>
      <c r="C239" s="10" t="n"/>
      <c r="D239" s="10" t="n"/>
      <c r="E239" s="10" t="n"/>
      <c r="F239" s="3" t="n"/>
      <c r="G239" s="3">
        <f>IF(OR(C239="",D239=""),"",ROUND(MAX(0,MAX(0,((NETWORKDAYS.INTL(C239,D239,1,Цели!$D$9:$D$38)-1)*(Цели!$B$10-Цели!$B$9)+IF(NETWORKDAYS.INTL(D239,D239,1,Цели!$D$9:$D$38),MEDIAN(MOD(D239,1),Цели!$B$10,Цели!$B$9),Цели!$B$10)-MEDIAN(NETWORKDAYS.INTL(C239,C239,1,Цели!$D$9:$D$38)*MOD(C239,1),Цели!$B$10,Цели!$B$9))*24)-N(F239)),2))</f>
        <v/>
      </c>
      <c r="H239" s="3">
        <f>IF(OR(C239="",E239=""),"",ROUND(MAX(0,MAX(0,((NETWORKDAYS.INTL(C239,E239,1,Цели!$D$9:$D$38)-1)*(Цели!$B$10-Цели!$B$9)+IF(NETWORKDAYS.INTL(E239,E239,1,Цели!$D$9:$D$38),MEDIAN(MOD(E239,1),Цели!$B$10,Цели!$B$9),Цели!$B$10)-MEDIAN(NETWORKDAYS.INTL(C239,C239,1,Цели!$D$9:$D$38)*MOD(C239,1),Цели!$B$10,Цели!$B$9))*24)-N(F239)),2))</f>
        <v/>
      </c>
      <c r="I239" s="3">
        <f>IF(G239="","",IF(G239&lt;=VLOOKUP(B239,Цели!$A$4:$C$6,2,FALSE),"Да","Нет"))</f>
        <v/>
      </c>
      <c r="J239" s="3">
        <f>IF(H239="","",IF(H239&lt;=VLOOKUP(B239,Цели!$A$4:$C$6,3,FALSE),"Да","Нет"))</f>
        <v/>
      </c>
    </row>
    <row r="240">
      <c r="A240" s="3">
        <f>IF(C240="","",ROW()-1)</f>
        <v/>
      </c>
      <c r="B240" s="3" t="n"/>
      <c r="C240" s="10" t="n"/>
      <c r="D240" s="10" t="n"/>
      <c r="E240" s="10" t="n"/>
      <c r="F240" s="3" t="n"/>
      <c r="G240" s="3">
        <f>IF(OR(C240="",D240=""),"",ROUND(MAX(0,MAX(0,((NETWORKDAYS.INTL(C240,D240,1,Цели!$D$9:$D$38)-1)*(Цели!$B$10-Цели!$B$9)+IF(NETWORKDAYS.INTL(D240,D240,1,Цели!$D$9:$D$38),MEDIAN(MOD(D240,1),Цели!$B$10,Цели!$B$9),Цели!$B$10)-MEDIAN(NETWORKDAYS.INTL(C240,C240,1,Цели!$D$9:$D$38)*MOD(C240,1),Цели!$B$10,Цели!$B$9))*24)-N(F240)),2))</f>
        <v/>
      </c>
      <c r="H240" s="3">
        <f>IF(OR(C240="",E240=""),"",ROUND(MAX(0,MAX(0,((NETWORKDAYS.INTL(C240,E240,1,Цели!$D$9:$D$38)-1)*(Цели!$B$10-Цели!$B$9)+IF(NETWORKDAYS.INTL(E240,E240,1,Цели!$D$9:$D$38),MEDIAN(MOD(E240,1),Цели!$B$10,Цели!$B$9),Цели!$B$10)-MEDIAN(NETWORKDAYS.INTL(C240,C240,1,Цели!$D$9:$D$38)*MOD(C240,1),Цели!$B$10,Цели!$B$9))*24)-N(F240)),2))</f>
        <v/>
      </c>
      <c r="I240" s="3">
        <f>IF(G240="","",IF(G240&lt;=VLOOKUP(B240,Цели!$A$4:$C$6,2,FALSE),"Да","Нет"))</f>
        <v/>
      </c>
      <c r="J240" s="3">
        <f>IF(H240="","",IF(H240&lt;=VLOOKUP(B240,Цели!$A$4:$C$6,3,FALSE),"Да","Нет"))</f>
        <v/>
      </c>
    </row>
    <row r="241">
      <c r="A241" s="3">
        <f>IF(C241="","",ROW()-1)</f>
        <v/>
      </c>
      <c r="B241" s="3" t="n"/>
      <c r="C241" s="10" t="n"/>
      <c r="D241" s="10" t="n"/>
      <c r="E241" s="10" t="n"/>
      <c r="F241" s="3" t="n"/>
      <c r="G241" s="3">
        <f>IF(OR(C241="",D241=""),"",ROUND(MAX(0,MAX(0,((NETWORKDAYS.INTL(C241,D241,1,Цели!$D$9:$D$38)-1)*(Цели!$B$10-Цели!$B$9)+IF(NETWORKDAYS.INTL(D241,D241,1,Цели!$D$9:$D$38),MEDIAN(MOD(D241,1),Цели!$B$10,Цели!$B$9),Цели!$B$10)-MEDIAN(NETWORKDAYS.INTL(C241,C241,1,Цели!$D$9:$D$38)*MOD(C241,1),Цели!$B$10,Цели!$B$9))*24)-N(F241)),2))</f>
        <v/>
      </c>
      <c r="H241" s="3">
        <f>IF(OR(C241="",E241=""),"",ROUND(MAX(0,MAX(0,((NETWORKDAYS.INTL(C241,E241,1,Цели!$D$9:$D$38)-1)*(Цели!$B$10-Цели!$B$9)+IF(NETWORKDAYS.INTL(E241,E241,1,Цели!$D$9:$D$38),MEDIAN(MOD(E241,1),Цели!$B$10,Цели!$B$9),Цели!$B$10)-MEDIAN(NETWORKDAYS.INTL(C241,C241,1,Цели!$D$9:$D$38)*MOD(C241,1),Цели!$B$10,Цели!$B$9))*24)-N(F241)),2))</f>
        <v/>
      </c>
      <c r="I241" s="3">
        <f>IF(G241="","",IF(G241&lt;=VLOOKUP(B241,Цели!$A$4:$C$6,2,FALSE),"Да","Нет"))</f>
        <v/>
      </c>
      <c r="J241" s="3">
        <f>IF(H241="","",IF(H241&lt;=VLOOKUP(B241,Цели!$A$4:$C$6,3,FALSE),"Да","Нет"))</f>
        <v/>
      </c>
    </row>
    <row r="242">
      <c r="A242" s="3">
        <f>IF(C242="","",ROW()-1)</f>
        <v/>
      </c>
      <c r="B242" s="3" t="n"/>
      <c r="C242" s="10" t="n"/>
      <c r="D242" s="10" t="n"/>
      <c r="E242" s="10" t="n"/>
      <c r="F242" s="3" t="n"/>
      <c r="G242" s="3">
        <f>IF(OR(C242="",D242=""),"",ROUND(MAX(0,MAX(0,((NETWORKDAYS.INTL(C242,D242,1,Цели!$D$9:$D$38)-1)*(Цели!$B$10-Цели!$B$9)+IF(NETWORKDAYS.INTL(D242,D242,1,Цели!$D$9:$D$38),MEDIAN(MOD(D242,1),Цели!$B$10,Цели!$B$9),Цели!$B$10)-MEDIAN(NETWORKDAYS.INTL(C242,C242,1,Цели!$D$9:$D$38)*MOD(C242,1),Цели!$B$10,Цели!$B$9))*24)-N(F242)),2))</f>
        <v/>
      </c>
      <c r="H242" s="3">
        <f>IF(OR(C242="",E242=""),"",ROUND(MAX(0,MAX(0,((NETWORKDAYS.INTL(C242,E242,1,Цели!$D$9:$D$38)-1)*(Цели!$B$10-Цели!$B$9)+IF(NETWORKDAYS.INTL(E242,E242,1,Цели!$D$9:$D$38),MEDIAN(MOD(E242,1),Цели!$B$10,Цели!$B$9),Цели!$B$10)-MEDIAN(NETWORKDAYS.INTL(C242,C242,1,Цели!$D$9:$D$38)*MOD(C242,1),Цели!$B$10,Цели!$B$9))*24)-N(F242)),2))</f>
        <v/>
      </c>
      <c r="I242" s="3">
        <f>IF(G242="","",IF(G242&lt;=VLOOKUP(B242,Цели!$A$4:$C$6,2,FALSE),"Да","Нет"))</f>
        <v/>
      </c>
      <c r="J242" s="3">
        <f>IF(H242="","",IF(H242&lt;=VLOOKUP(B242,Цели!$A$4:$C$6,3,FALSE),"Да","Нет"))</f>
        <v/>
      </c>
    </row>
    <row r="243">
      <c r="A243" s="3">
        <f>IF(C243="","",ROW()-1)</f>
        <v/>
      </c>
      <c r="B243" s="3" t="n"/>
      <c r="C243" s="10" t="n"/>
      <c r="D243" s="10" t="n"/>
      <c r="E243" s="10" t="n"/>
      <c r="F243" s="3" t="n"/>
      <c r="G243" s="3">
        <f>IF(OR(C243="",D243=""),"",ROUND(MAX(0,MAX(0,((NETWORKDAYS.INTL(C243,D243,1,Цели!$D$9:$D$38)-1)*(Цели!$B$10-Цели!$B$9)+IF(NETWORKDAYS.INTL(D243,D243,1,Цели!$D$9:$D$38),MEDIAN(MOD(D243,1),Цели!$B$10,Цели!$B$9),Цели!$B$10)-MEDIAN(NETWORKDAYS.INTL(C243,C243,1,Цели!$D$9:$D$38)*MOD(C243,1),Цели!$B$10,Цели!$B$9))*24)-N(F243)),2))</f>
        <v/>
      </c>
      <c r="H243" s="3">
        <f>IF(OR(C243="",E243=""),"",ROUND(MAX(0,MAX(0,((NETWORKDAYS.INTL(C243,E243,1,Цели!$D$9:$D$38)-1)*(Цели!$B$10-Цели!$B$9)+IF(NETWORKDAYS.INTL(E243,E243,1,Цели!$D$9:$D$38),MEDIAN(MOD(E243,1),Цели!$B$10,Цели!$B$9),Цели!$B$10)-MEDIAN(NETWORKDAYS.INTL(C243,C243,1,Цели!$D$9:$D$38)*MOD(C243,1),Цели!$B$10,Цели!$B$9))*24)-N(F243)),2))</f>
        <v/>
      </c>
      <c r="I243" s="3">
        <f>IF(G243="","",IF(G243&lt;=VLOOKUP(B243,Цели!$A$4:$C$6,2,FALSE),"Да","Нет"))</f>
        <v/>
      </c>
      <c r="J243" s="3">
        <f>IF(H243="","",IF(H243&lt;=VLOOKUP(B243,Цели!$A$4:$C$6,3,FALSE),"Да","Нет"))</f>
        <v/>
      </c>
    </row>
    <row r="244">
      <c r="A244" s="3">
        <f>IF(C244="","",ROW()-1)</f>
        <v/>
      </c>
      <c r="B244" s="3" t="n"/>
      <c r="C244" s="10" t="n"/>
      <c r="D244" s="10" t="n"/>
      <c r="E244" s="10" t="n"/>
      <c r="F244" s="3" t="n"/>
      <c r="G244" s="3">
        <f>IF(OR(C244="",D244=""),"",ROUND(MAX(0,MAX(0,((NETWORKDAYS.INTL(C244,D244,1,Цели!$D$9:$D$38)-1)*(Цели!$B$10-Цели!$B$9)+IF(NETWORKDAYS.INTL(D244,D244,1,Цели!$D$9:$D$38),MEDIAN(MOD(D244,1),Цели!$B$10,Цели!$B$9),Цели!$B$10)-MEDIAN(NETWORKDAYS.INTL(C244,C244,1,Цели!$D$9:$D$38)*MOD(C244,1),Цели!$B$10,Цели!$B$9))*24)-N(F244)),2))</f>
        <v/>
      </c>
      <c r="H244" s="3">
        <f>IF(OR(C244="",E244=""),"",ROUND(MAX(0,MAX(0,((NETWORKDAYS.INTL(C244,E244,1,Цели!$D$9:$D$38)-1)*(Цели!$B$10-Цели!$B$9)+IF(NETWORKDAYS.INTL(E244,E244,1,Цели!$D$9:$D$38),MEDIAN(MOD(E244,1),Цели!$B$10,Цели!$B$9),Цели!$B$10)-MEDIAN(NETWORKDAYS.INTL(C244,C244,1,Цели!$D$9:$D$38)*MOD(C244,1),Цели!$B$10,Цели!$B$9))*24)-N(F244)),2))</f>
        <v/>
      </c>
      <c r="I244" s="3">
        <f>IF(G244="","",IF(G244&lt;=VLOOKUP(B244,Цели!$A$4:$C$6,2,FALSE),"Да","Нет"))</f>
        <v/>
      </c>
      <c r="J244" s="3">
        <f>IF(H244="","",IF(H244&lt;=VLOOKUP(B244,Цели!$A$4:$C$6,3,FALSE),"Да","Нет"))</f>
        <v/>
      </c>
    </row>
    <row r="245">
      <c r="A245" s="3">
        <f>IF(C245="","",ROW()-1)</f>
        <v/>
      </c>
      <c r="B245" s="3" t="n"/>
      <c r="C245" s="10" t="n"/>
      <c r="D245" s="10" t="n"/>
      <c r="E245" s="10" t="n"/>
      <c r="F245" s="3" t="n"/>
      <c r="G245" s="3">
        <f>IF(OR(C245="",D245=""),"",ROUND(MAX(0,MAX(0,((NETWORKDAYS.INTL(C245,D245,1,Цели!$D$9:$D$38)-1)*(Цели!$B$10-Цели!$B$9)+IF(NETWORKDAYS.INTL(D245,D245,1,Цели!$D$9:$D$38),MEDIAN(MOD(D245,1),Цели!$B$10,Цели!$B$9),Цели!$B$10)-MEDIAN(NETWORKDAYS.INTL(C245,C245,1,Цели!$D$9:$D$38)*MOD(C245,1),Цели!$B$10,Цели!$B$9))*24)-N(F245)),2))</f>
        <v/>
      </c>
      <c r="H245" s="3">
        <f>IF(OR(C245="",E245=""),"",ROUND(MAX(0,MAX(0,((NETWORKDAYS.INTL(C245,E245,1,Цели!$D$9:$D$38)-1)*(Цели!$B$10-Цели!$B$9)+IF(NETWORKDAYS.INTL(E245,E245,1,Цели!$D$9:$D$38),MEDIAN(MOD(E245,1),Цели!$B$10,Цели!$B$9),Цели!$B$10)-MEDIAN(NETWORKDAYS.INTL(C245,C245,1,Цели!$D$9:$D$38)*MOD(C245,1),Цели!$B$10,Цели!$B$9))*24)-N(F245)),2))</f>
        <v/>
      </c>
      <c r="I245" s="3">
        <f>IF(G245="","",IF(G245&lt;=VLOOKUP(B245,Цели!$A$4:$C$6,2,FALSE),"Да","Нет"))</f>
        <v/>
      </c>
      <c r="J245" s="3">
        <f>IF(H245="","",IF(H245&lt;=VLOOKUP(B245,Цели!$A$4:$C$6,3,FALSE),"Да","Нет"))</f>
        <v/>
      </c>
    </row>
    <row r="246">
      <c r="A246" s="3">
        <f>IF(C246="","",ROW()-1)</f>
        <v/>
      </c>
      <c r="B246" s="3" t="n"/>
      <c r="C246" s="10" t="n"/>
      <c r="D246" s="10" t="n"/>
      <c r="E246" s="10" t="n"/>
      <c r="F246" s="3" t="n"/>
      <c r="G246" s="3">
        <f>IF(OR(C246="",D246=""),"",ROUND(MAX(0,MAX(0,((NETWORKDAYS.INTL(C246,D246,1,Цели!$D$9:$D$38)-1)*(Цели!$B$10-Цели!$B$9)+IF(NETWORKDAYS.INTL(D246,D246,1,Цели!$D$9:$D$38),MEDIAN(MOD(D246,1),Цели!$B$10,Цели!$B$9),Цели!$B$10)-MEDIAN(NETWORKDAYS.INTL(C246,C246,1,Цели!$D$9:$D$38)*MOD(C246,1),Цели!$B$10,Цели!$B$9))*24)-N(F246)),2))</f>
        <v/>
      </c>
      <c r="H246" s="3">
        <f>IF(OR(C246="",E246=""),"",ROUND(MAX(0,MAX(0,((NETWORKDAYS.INTL(C246,E246,1,Цели!$D$9:$D$38)-1)*(Цели!$B$10-Цели!$B$9)+IF(NETWORKDAYS.INTL(E246,E246,1,Цели!$D$9:$D$38),MEDIAN(MOD(E246,1),Цели!$B$10,Цели!$B$9),Цели!$B$10)-MEDIAN(NETWORKDAYS.INTL(C246,C246,1,Цели!$D$9:$D$38)*MOD(C246,1),Цели!$B$10,Цели!$B$9))*24)-N(F246)),2))</f>
        <v/>
      </c>
      <c r="I246" s="3">
        <f>IF(G246="","",IF(G246&lt;=VLOOKUP(B246,Цели!$A$4:$C$6,2,FALSE),"Да","Нет"))</f>
        <v/>
      </c>
      <c r="J246" s="3">
        <f>IF(H246="","",IF(H246&lt;=VLOOKUP(B246,Цели!$A$4:$C$6,3,FALSE),"Да","Нет"))</f>
        <v/>
      </c>
    </row>
    <row r="247">
      <c r="A247" s="3">
        <f>IF(C247="","",ROW()-1)</f>
        <v/>
      </c>
      <c r="B247" s="3" t="n"/>
      <c r="C247" s="10" t="n"/>
      <c r="D247" s="10" t="n"/>
      <c r="E247" s="10" t="n"/>
      <c r="F247" s="3" t="n"/>
      <c r="G247" s="3">
        <f>IF(OR(C247="",D247=""),"",ROUND(MAX(0,MAX(0,((NETWORKDAYS.INTL(C247,D247,1,Цели!$D$9:$D$38)-1)*(Цели!$B$10-Цели!$B$9)+IF(NETWORKDAYS.INTL(D247,D247,1,Цели!$D$9:$D$38),MEDIAN(MOD(D247,1),Цели!$B$10,Цели!$B$9),Цели!$B$10)-MEDIAN(NETWORKDAYS.INTL(C247,C247,1,Цели!$D$9:$D$38)*MOD(C247,1),Цели!$B$10,Цели!$B$9))*24)-N(F247)),2))</f>
        <v/>
      </c>
      <c r="H247" s="3">
        <f>IF(OR(C247="",E247=""),"",ROUND(MAX(0,MAX(0,((NETWORKDAYS.INTL(C247,E247,1,Цели!$D$9:$D$38)-1)*(Цели!$B$10-Цели!$B$9)+IF(NETWORKDAYS.INTL(E247,E247,1,Цели!$D$9:$D$38),MEDIAN(MOD(E247,1),Цели!$B$10,Цели!$B$9),Цели!$B$10)-MEDIAN(NETWORKDAYS.INTL(C247,C247,1,Цели!$D$9:$D$38)*MOD(C247,1),Цели!$B$10,Цели!$B$9))*24)-N(F247)),2))</f>
        <v/>
      </c>
      <c r="I247" s="3">
        <f>IF(G247="","",IF(G247&lt;=VLOOKUP(B247,Цели!$A$4:$C$6,2,FALSE),"Да","Нет"))</f>
        <v/>
      </c>
      <c r="J247" s="3">
        <f>IF(H247="","",IF(H247&lt;=VLOOKUP(B247,Цели!$A$4:$C$6,3,FALSE),"Да","Нет"))</f>
        <v/>
      </c>
    </row>
    <row r="248">
      <c r="A248" s="3">
        <f>IF(C248="","",ROW()-1)</f>
        <v/>
      </c>
      <c r="B248" s="3" t="n"/>
      <c r="C248" s="10" t="n"/>
      <c r="D248" s="10" t="n"/>
      <c r="E248" s="10" t="n"/>
      <c r="F248" s="3" t="n"/>
      <c r="G248" s="3">
        <f>IF(OR(C248="",D248=""),"",ROUND(MAX(0,MAX(0,((NETWORKDAYS.INTL(C248,D248,1,Цели!$D$9:$D$38)-1)*(Цели!$B$10-Цели!$B$9)+IF(NETWORKDAYS.INTL(D248,D248,1,Цели!$D$9:$D$38),MEDIAN(MOD(D248,1),Цели!$B$10,Цели!$B$9),Цели!$B$10)-MEDIAN(NETWORKDAYS.INTL(C248,C248,1,Цели!$D$9:$D$38)*MOD(C248,1),Цели!$B$10,Цели!$B$9))*24)-N(F248)),2))</f>
        <v/>
      </c>
      <c r="H248" s="3">
        <f>IF(OR(C248="",E248=""),"",ROUND(MAX(0,MAX(0,((NETWORKDAYS.INTL(C248,E248,1,Цели!$D$9:$D$38)-1)*(Цели!$B$10-Цели!$B$9)+IF(NETWORKDAYS.INTL(E248,E248,1,Цели!$D$9:$D$38),MEDIAN(MOD(E248,1),Цели!$B$10,Цели!$B$9),Цели!$B$10)-MEDIAN(NETWORKDAYS.INTL(C248,C248,1,Цели!$D$9:$D$38)*MOD(C248,1),Цели!$B$10,Цели!$B$9))*24)-N(F248)),2))</f>
        <v/>
      </c>
      <c r="I248" s="3">
        <f>IF(G248="","",IF(G248&lt;=VLOOKUP(B248,Цели!$A$4:$C$6,2,FALSE),"Да","Нет"))</f>
        <v/>
      </c>
      <c r="J248" s="3">
        <f>IF(H248="","",IF(H248&lt;=VLOOKUP(B248,Цели!$A$4:$C$6,3,FALSE),"Да","Нет"))</f>
        <v/>
      </c>
    </row>
    <row r="249">
      <c r="A249" s="3">
        <f>IF(C249="","",ROW()-1)</f>
        <v/>
      </c>
      <c r="B249" s="3" t="n"/>
      <c r="C249" s="10" t="n"/>
      <c r="D249" s="10" t="n"/>
      <c r="E249" s="10" t="n"/>
      <c r="F249" s="3" t="n"/>
      <c r="G249" s="3">
        <f>IF(OR(C249="",D249=""),"",ROUND(MAX(0,MAX(0,((NETWORKDAYS.INTL(C249,D249,1,Цели!$D$9:$D$38)-1)*(Цели!$B$10-Цели!$B$9)+IF(NETWORKDAYS.INTL(D249,D249,1,Цели!$D$9:$D$38),MEDIAN(MOD(D249,1),Цели!$B$10,Цели!$B$9),Цели!$B$10)-MEDIAN(NETWORKDAYS.INTL(C249,C249,1,Цели!$D$9:$D$38)*MOD(C249,1),Цели!$B$10,Цели!$B$9))*24)-N(F249)),2))</f>
        <v/>
      </c>
      <c r="H249" s="3">
        <f>IF(OR(C249="",E249=""),"",ROUND(MAX(0,MAX(0,((NETWORKDAYS.INTL(C249,E249,1,Цели!$D$9:$D$38)-1)*(Цели!$B$10-Цели!$B$9)+IF(NETWORKDAYS.INTL(E249,E249,1,Цели!$D$9:$D$38),MEDIAN(MOD(E249,1),Цели!$B$10,Цели!$B$9),Цели!$B$10)-MEDIAN(NETWORKDAYS.INTL(C249,C249,1,Цели!$D$9:$D$38)*MOD(C249,1),Цели!$B$10,Цели!$B$9))*24)-N(F249)),2))</f>
        <v/>
      </c>
      <c r="I249" s="3">
        <f>IF(G249="","",IF(G249&lt;=VLOOKUP(B249,Цели!$A$4:$C$6,2,FALSE),"Да","Нет"))</f>
        <v/>
      </c>
      <c r="J249" s="3">
        <f>IF(H249="","",IF(H249&lt;=VLOOKUP(B249,Цели!$A$4:$C$6,3,FALSE),"Да","Нет"))</f>
        <v/>
      </c>
    </row>
    <row r="250">
      <c r="A250" s="3">
        <f>IF(C250="","",ROW()-1)</f>
        <v/>
      </c>
      <c r="B250" s="3" t="n"/>
      <c r="C250" s="10" t="n"/>
      <c r="D250" s="10" t="n"/>
      <c r="E250" s="10" t="n"/>
      <c r="F250" s="3" t="n"/>
      <c r="G250" s="3">
        <f>IF(OR(C250="",D250=""),"",ROUND(MAX(0,MAX(0,((NETWORKDAYS.INTL(C250,D250,1,Цели!$D$9:$D$38)-1)*(Цели!$B$10-Цели!$B$9)+IF(NETWORKDAYS.INTL(D250,D250,1,Цели!$D$9:$D$38),MEDIAN(MOD(D250,1),Цели!$B$10,Цели!$B$9),Цели!$B$10)-MEDIAN(NETWORKDAYS.INTL(C250,C250,1,Цели!$D$9:$D$38)*MOD(C250,1),Цели!$B$10,Цели!$B$9))*24)-N(F250)),2))</f>
        <v/>
      </c>
      <c r="H250" s="3">
        <f>IF(OR(C250="",E250=""),"",ROUND(MAX(0,MAX(0,((NETWORKDAYS.INTL(C250,E250,1,Цели!$D$9:$D$38)-1)*(Цели!$B$10-Цели!$B$9)+IF(NETWORKDAYS.INTL(E250,E250,1,Цели!$D$9:$D$38),MEDIAN(MOD(E250,1),Цели!$B$10,Цели!$B$9),Цели!$B$10)-MEDIAN(NETWORKDAYS.INTL(C250,C250,1,Цели!$D$9:$D$38)*MOD(C250,1),Цели!$B$10,Цели!$B$9))*24)-N(F250)),2))</f>
        <v/>
      </c>
      <c r="I250" s="3">
        <f>IF(G250="","",IF(G250&lt;=VLOOKUP(B250,Цели!$A$4:$C$6,2,FALSE),"Да","Нет"))</f>
        <v/>
      </c>
      <c r="J250" s="3">
        <f>IF(H250="","",IF(H250&lt;=VLOOKUP(B250,Цели!$A$4:$C$6,3,FALSE),"Да","Нет"))</f>
        <v/>
      </c>
    </row>
    <row r="251">
      <c r="A251" s="3">
        <f>IF(C251="","",ROW()-1)</f>
        <v/>
      </c>
      <c r="B251" s="3" t="n"/>
      <c r="C251" s="10" t="n"/>
      <c r="D251" s="10" t="n"/>
      <c r="E251" s="10" t="n"/>
      <c r="F251" s="3" t="n"/>
      <c r="G251" s="3">
        <f>IF(OR(C251="",D251=""),"",ROUND(MAX(0,MAX(0,((NETWORKDAYS.INTL(C251,D251,1,Цели!$D$9:$D$38)-1)*(Цели!$B$10-Цели!$B$9)+IF(NETWORKDAYS.INTL(D251,D251,1,Цели!$D$9:$D$38),MEDIAN(MOD(D251,1),Цели!$B$10,Цели!$B$9),Цели!$B$10)-MEDIAN(NETWORKDAYS.INTL(C251,C251,1,Цели!$D$9:$D$38)*MOD(C251,1),Цели!$B$10,Цели!$B$9))*24)-N(F251)),2))</f>
        <v/>
      </c>
      <c r="H251" s="3">
        <f>IF(OR(C251="",E251=""),"",ROUND(MAX(0,MAX(0,((NETWORKDAYS.INTL(C251,E251,1,Цели!$D$9:$D$38)-1)*(Цели!$B$10-Цели!$B$9)+IF(NETWORKDAYS.INTL(E251,E251,1,Цели!$D$9:$D$38),MEDIAN(MOD(E251,1),Цели!$B$10,Цели!$B$9),Цели!$B$10)-MEDIAN(NETWORKDAYS.INTL(C251,C251,1,Цели!$D$9:$D$38)*MOD(C251,1),Цели!$B$10,Цели!$B$9))*24)-N(F251)),2))</f>
        <v/>
      </c>
      <c r="I251" s="3">
        <f>IF(G251="","",IF(G251&lt;=VLOOKUP(B251,Цели!$A$4:$C$6,2,FALSE),"Да","Нет"))</f>
        <v/>
      </c>
      <c r="J251" s="3">
        <f>IF(H251="","",IF(H251&lt;=VLOOKUP(B251,Цели!$A$4:$C$6,3,FALSE),"Да","Нет"))</f>
        <v/>
      </c>
    </row>
    <row r="252">
      <c r="A252" s="3">
        <f>IF(C252="","",ROW()-1)</f>
        <v/>
      </c>
      <c r="B252" s="3" t="n"/>
      <c r="C252" s="10" t="n"/>
      <c r="D252" s="10" t="n"/>
      <c r="E252" s="10" t="n"/>
      <c r="F252" s="3" t="n"/>
      <c r="G252" s="3">
        <f>IF(OR(C252="",D252=""),"",ROUND(MAX(0,MAX(0,((NETWORKDAYS.INTL(C252,D252,1,Цели!$D$9:$D$38)-1)*(Цели!$B$10-Цели!$B$9)+IF(NETWORKDAYS.INTL(D252,D252,1,Цели!$D$9:$D$38),MEDIAN(MOD(D252,1),Цели!$B$10,Цели!$B$9),Цели!$B$10)-MEDIAN(NETWORKDAYS.INTL(C252,C252,1,Цели!$D$9:$D$38)*MOD(C252,1),Цели!$B$10,Цели!$B$9))*24)-N(F252)),2))</f>
        <v/>
      </c>
      <c r="H252" s="3">
        <f>IF(OR(C252="",E252=""),"",ROUND(MAX(0,MAX(0,((NETWORKDAYS.INTL(C252,E252,1,Цели!$D$9:$D$38)-1)*(Цели!$B$10-Цели!$B$9)+IF(NETWORKDAYS.INTL(E252,E252,1,Цели!$D$9:$D$38),MEDIAN(MOD(E252,1),Цели!$B$10,Цели!$B$9),Цели!$B$10)-MEDIAN(NETWORKDAYS.INTL(C252,C252,1,Цели!$D$9:$D$38)*MOD(C252,1),Цели!$B$10,Цели!$B$9))*24)-N(F252)),2))</f>
        <v/>
      </c>
      <c r="I252" s="3">
        <f>IF(G252="","",IF(G252&lt;=VLOOKUP(B252,Цели!$A$4:$C$6,2,FALSE),"Да","Нет"))</f>
        <v/>
      </c>
      <c r="J252" s="3">
        <f>IF(H252="","",IF(H252&lt;=VLOOKUP(B252,Цели!$A$4:$C$6,3,FALSE),"Да","Нет"))</f>
        <v/>
      </c>
    </row>
    <row r="253">
      <c r="A253" s="3">
        <f>IF(C253="","",ROW()-1)</f>
        <v/>
      </c>
      <c r="B253" s="3" t="n"/>
      <c r="C253" s="10" t="n"/>
      <c r="D253" s="10" t="n"/>
      <c r="E253" s="10" t="n"/>
      <c r="F253" s="3" t="n"/>
      <c r="G253" s="3">
        <f>IF(OR(C253="",D253=""),"",ROUND(MAX(0,MAX(0,((NETWORKDAYS.INTL(C253,D253,1,Цели!$D$9:$D$38)-1)*(Цели!$B$10-Цели!$B$9)+IF(NETWORKDAYS.INTL(D253,D253,1,Цели!$D$9:$D$38),MEDIAN(MOD(D253,1),Цели!$B$10,Цели!$B$9),Цели!$B$10)-MEDIAN(NETWORKDAYS.INTL(C253,C253,1,Цели!$D$9:$D$38)*MOD(C253,1),Цели!$B$10,Цели!$B$9))*24)-N(F253)),2))</f>
        <v/>
      </c>
      <c r="H253" s="3">
        <f>IF(OR(C253="",E253=""),"",ROUND(MAX(0,MAX(0,((NETWORKDAYS.INTL(C253,E253,1,Цели!$D$9:$D$38)-1)*(Цели!$B$10-Цели!$B$9)+IF(NETWORKDAYS.INTL(E253,E253,1,Цели!$D$9:$D$38),MEDIAN(MOD(E253,1),Цели!$B$10,Цели!$B$9),Цели!$B$10)-MEDIAN(NETWORKDAYS.INTL(C253,C253,1,Цели!$D$9:$D$38)*MOD(C253,1),Цели!$B$10,Цели!$B$9))*24)-N(F253)),2))</f>
        <v/>
      </c>
      <c r="I253" s="3">
        <f>IF(G253="","",IF(G253&lt;=VLOOKUP(B253,Цели!$A$4:$C$6,2,FALSE),"Да","Нет"))</f>
        <v/>
      </c>
      <c r="J253" s="3">
        <f>IF(H253="","",IF(H253&lt;=VLOOKUP(B253,Цели!$A$4:$C$6,3,FALSE),"Да","Нет"))</f>
        <v/>
      </c>
    </row>
    <row r="254">
      <c r="A254" s="3">
        <f>IF(C254="","",ROW()-1)</f>
        <v/>
      </c>
      <c r="B254" s="3" t="n"/>
      <c r="C254" s="10" t="n"/>
      <c r="D254" s="10" t="n"/>
      <c r="E254" s="10" t="n"/>
      <c r="F254" s="3" t="n"/>
      <c r="G254" s="3">
        <f>IF(OR(C254="",D254=""),"",ROUND(MAX(0,MAX(0,((NETWORKDAYS.INTL(C254,D254,1,Цели!$D$9:$D$38)-1)*(Цели!$B$10-Цели!$B$9)+IF(NETWORKDAYS.INTL(D254,D254,1,Цели!$D$9:$D$38),MEDIAN(MOD(D254,1),Цели!$B$10,Цели!$B$9),Цели!$B$10)-MEDIAN(NETWORKDAYS.INTL(C254,C254,1,Цели!$D$9:$D$38)*MOD(C254,1),Цели!$B$10,Цели!$B$9))*24)-N(F254)),2))</f>
        <v/>
      </c>
      <c r="H254" s="3">
        <f>IF(OR(C254="",E254=""),"",ROUND(MAX(0,MAX(0,((NETWORKDAYS.INTL(C254,E254,1,Цели!$D$9:$D$38)-1)*(Цели!$B$10-Цели!$B$9)+IF(NETWORKDAYS.INTL(E254,E254,1,Цели!$D$9:$D$38),MEDIAN(MOD(E254,1),Цели!$B$10,Цели!$B$9),Цели!$B$10)-MEDIAN(NETWORKDAYS.INTL(C254,C254,1,Цели!$D$9:$D$38)*MOD(C254,1),Цели!$B$10,Цели!$B$9))*24)-N(F254)),2))</f>
        <v/>
      </c>
      <c r="I254" s="3">
        <f>IF(G254="","",IF(G254&lt;=VLOOKUP(B254,Цели!$A$4:$C$6,2,FALSE),"Да","Нет"))</f>
        <v/>
      </c>
      <c r="J254" s="3">
        <f>IF(H254="","",IF(H254&lt;=VLOOKUP(B254,Цели!$A$4:$C$6,3,FALSE),"Да","Нет"))</f>
        <v/>
      </c>
    </row>
    <row r="255">
      <c r="A255" s="3">
        <f>IF(C255="","",ROW()-1)</f>
        <v/>
      </c>
      <c r="B255" s="3" t="n"/>
      <c r="C255" s="10" t="n"/>
      <c r="D255" s="10" t="n"/>
      <c r="E255" s="10" t="n"/>
      <c r="F255" s="3" t="n"/>
      <c r="G255" s="3">
        <f>IF(OR(C255="",D255=""),"",ROUND(MAX(0,MAX(0,((NETWORKDAYS.INTL(C255,D255,1,Цели!$D$9:$D$38)-1)*(Цели!$B$10-Цели!$B$9)+IF(NETWORKDAYS.INTL(D255,D255,1,Цели!$D$9:$D$38),MEDIAN(MOD(D255,1),Цели!$B$10,Цели!$B$9),Цели!$B$10)-MEDIAN(NETWORKDAYS.INTL(C255,C255,1,Цели!$D$9:$D$38)*MOD(C255,1),Цели!$B$10,Цели!$B$9))*24)-N(F255)),2))</f>
        <v/>
      </c>
      <c r="H255" s="3">
        <f>IF(OR(C255="",E255=""),"",ROUND(MAX(0,MAX(0,((NETWORKDAYS.INTL(C255,E255,1,Цели!$D$9:$D$38)-1)*(Цели!$B$10-Цели!$B$9)+IF(NETWORKDAYS.INTL(E255,E255,1,Цели!$D$9:$D$38),MEDIAN(MOD(E255,1),Цели!$B$10,Цели!$B$9),Цели!$B$10)-MEDIAN(NETWORKDAYS.INTL(C255,C255,1,Цели!$D$9:$D$38)*MOD(C255,1),Цели!$B$10,Цели!$B$9))*24)-N(F255)),2))</f>
        <v/>
      </c>
      <c r="I255" s="3">
        <f>IF(G255="","",IF(G255&lt;=VLOOKUP(B255,Цели!$A$4:$C$6,2,FALSE),"Да","Нет"))</f>
        <v/>
      </c>
      <c r="J255" s="3">
        <f>IF(H255="","",IF(H255&lt;=VLOOKUP(B255,Цели!$A$4:$C$6,3,FALSE),"Да","Нет"))</f>
        <v/>
      </c>
    </row>
    <row r="256">
      <c r="A256" s="3">
        <f>IF(C256="","",ROW()-1)</f>
        <v/>
      </c>
      <c r="B256" s="3" t="n"/>
      <c r="C256" s="10" t="n"/>
      <c r="D256" s="10" t="n"/>
      <c r="E256" s="10" t="n"/>
      <c r="F256" s="3" t="n"/>
      <c r="G256" s="3">
        <f>IF(OR(C256="",D256=""),"",ROUND(MAX(0,MAX(0,((NETWORKDAYS.INTL(C256,D256,1,Цели!$D$9:$D$38)-1)*(Цели!$B$10-Цели!$B$9)+IF(NETWORKDAYS.INTL(D256,D256,1,Цели!$D$9:$D$38),MEDIAN(MOD(D256,1),Цели!$B$10,Цели!$B$9),Цели!$B$10)-MEDIAN(NETWORKDAYS.INTL(C256,C256,1,Цели!$D$9:$D$38)*MOD(C256,1),Цели!$B$10,Цели!$B$9))*24)-N(F256)),2))</f>
        <v/>
      </c>
      <c r="H256" s="3">
        <f>IF(OR(C256="",E256=""),"",ROUND(MAX(0,MAX(0,((NETWORKDAYS.INTL(C256,E256,1,Цели!$D$9:$D$38)-1)*(Цели!$B$10-Цели!$B$9)+IF(NETWORKDAYS.INTL(E256,E256,1,Цели!$D$9:$D$38),MEDIAN(MOD(E256,1),Цели!$B$10,Цели!$B$9),Цели!$B$10)-MEDIAN(NETWORKDAYS.INTL(C256,C256,1,Цели!$D$9:$D$38)*MOD(C256,1),Цели!$B$10,Цели!$B$9))*24)-N(F256)),2))</f>
        <v/>
      </c>
      <c r="I256" s="3">
        <f>IF(G256="","",IF(G256&lt;=VLOOKUP(B256,Цели!$A$4:$C$6,2,FALSE),"Да","Нет"))</f>
        <v/>
      </c>
      <c r="J256" s="3">
        <f>IF(H256="","",IF(H256&lt;=VLOOKUP(B256,Цели!$A$4:$C$6,3,FALSE),"Да","Нет"))</f>
        <v/>
      </c>
    </row>
    <row r="257">
      <c r="A257" s="3">
        <f>IF(C257="","",ROW()-1)</f>
        <v/>
      </c>
      <c r="B257" s="3" t="n"/>
      <c r="C257" s="10" t="n"/>
      <c r="D257" s="10" t="n"/>
      <c r="E257" s="10" t="n"/>
      <c r="F257" s="3" t="n"/>
      <c r="G257" s="3">
        <f>IF(OR(C257="",D257=""),"",ROUND(MAX(0,MAX(0,((NETWORKDAYS.INTL(C257,D257,1,Цели!$D$9:$D$38)-1)*(Цели!$B$10-Цели!$B$9)+IF(NETWORKDAYS.INTL(D257,D257,1,Цели!$D$9:$D$38),MEDIAN(MOD(D257,1),Цели!$B$10,Цели!$B$9),Цели!$B$10)-MEDIAN(NETWORKDAYS.INTL(C257,C257,1,Цели!$D$9:$D$38)*MOD(C257,1),Цели!$B$10,Цели!$B$9))*24)-N(F257)),2))</f>
        <v/>
      </c>
      <c r="H257" s="3">
        <f>IF(OR(C257="",E257=""),"",ROUND(MAX(0,MAX(0,((NETWORKDAYS.INTL(C257,E257,1,Цели!$D$9:$D$38)-1)*(Цели!$B$10-Цели!$B$9)+IF(NETWORKDAYS.INTL(E257,E257,1,Цели!$D$9:$D$38),MEDIAN(MOD(E257,1),Цели!$B$10,Цели!$B$9),Цели!$B$10)-MEDIAN(NETWORKDAYS.INTL(C257,C257,1,Цели!$D$9:$D$38)*MOD(C257,1),Цели!$B$10,Цели!$B$9))*24)-N(F257)),2))</f>
        <v/>
      </c>
      <c r="I257" s="3">
        <f>IF(G257="","",IF(G257&lt;=VLOOKUP(B257,Цели!$A$4:$C$6,2,FALSE),"Да","Нет"))</f>
        <v/>
      </c>
      <c r="J257" s="3">
        <f>IF(H257="","",IF(H257&lt;=VLOOKUP(B257,Цели!$A$4:$C$6,3,FALSE),"Да","Нет"))</f>
        <v/>
      </c>
    </row>
    <row r="258">
      <c r="A258" s="3">
        <f>IF(C258="","",ROW()-1)</f>
        <v/>
      </c>
      <c r="B258" s="3" t="n"/>
      <c r="C258" s="10" t="n"/>
      <c r="D258" s="10" t="n"/>
      <c r="E258" s="10" t="n"/>
      <c r="F258" s="3" t="n"/>
      <c r="G258" s="3">
        <f>IF(OR(C258="",D258=""),"",ROUND(MAX(0,MAX(0,((NETWORKDAYS.INTL(C258,D258,1,Цели!$D$9:$D$38)-1)*(Цели!$B$10-Цели!$B$9)+IF(NETWORKDAYS.INTL(D258,D258,1,Цели!$D$9:$D$38),MEDIAN(MOD(D258,1),Цели!$B$10,Цели!$B$9),Цели!$B$10)-MEDIAN(NETWORKDAYS.INTL(C258,C258,1,Цели!$D$9:$D$38)*MOD(C258,1),Цели!$B$10,Цели!$B$9))*24)-N(F258)),2))</f>
        <v/>
      </c>
      <c r="H258" s="3">
        <f>IF(OR(C258="",E258=""),"",ROUND(MAX(0,MAX(0,((NETWORKDAYS.INTL(C258,E258,1,Цели!$D$9:$D$38)-1)*(Цели!$B$10-Цели!$B$9)+IF(NETWORKDAYS.INTL(E258,E258,1,Цели!$D$9:$D$38),MEDIAN(MOD(E258,1),Цели!$B$10,Цели!$B$9),Цели!$B$10)-MEDIAN(NETWORKDAYS.INTL(C258,C258,1,Цели!$D$9:$D$38)*MOD(C258,1),Цели!$B$10,Цели!$B$9))*24)-N(F258)),2))</f>
        <v/>
      </c>
      <c r="I258" s="3">
        <f>IF(G258="","",IF(G258&lt;=VLOOKUP(B258,Цели!$A$4:$C$6,2,FALSE),"Да","Нет"))</f>
        <v/>
      </c>
      <c r="J258" s="3">
        <f>IF(H258="","",IF(H258&lt;=VLOOKUP(B258,Цели!$A$4:$C$6,3,FALSE),"Да","Нет"))</f>
        <v/>
      </c>
    </row>
    <row r="259">
      <c r="A259" s="3">
        <f>IF(C259="","",ROW()-1)</f>
        <v/>
      </c>
      <c r="B259" s="3" t="n"/>
      <c r="C259" s="10" t="n"/>
      <c r="D259" s="10" t="n"/>
      <c r="E259" s="10" t="n"/>
      <c r="F259" s="3" t="n"/>
      <c r="G259" s="3">
        <f>IF(OR(C259="",D259=""),"",ROUND(MAX(0,MAX(0,((NETWORKDAYS.INTL(C259,D259,1,Цели!$D$9:$D$38)-1)*(Цели!$B$10-Цели!$B$9)+IF(NETWORKDAYS.INTL(D259,D259,1,Цели!$D$9:$D$38),MEDIAN(MOD(D259,1),Цели!$B$10,Цели!$B$9),Цели!$B$10)-MEDIAN(NETWORKDAYS.INTL(C259,C259,1,Цели!$D$9:$D$38)*MOD(C259,1),Цели!$B$10,Цели!$B$9))*24)-N(F259)),2))</f>
        <v/>
      </c>
      <c r="H259" s="3">
        <f>IF(OR(C259="",E259=""),"",ROUND(MAX(0,MAX(0,((NETWORKDAYS.INTL(C259,E259,1,Цели!$D$9:$D$38)-1)*(Цели!$B$10-Цели!$B$9)+IF(NETWORKDAYS.INTL(E259,E259,1,Цели!$D$9:$D$38),MEDIAN(MOD(E259,1),Цели!$B$10,Цели!$B$9),Цели!$B$10)-MEDIAN(NETWORKDAYS.INTL(C259,C259,1,Цели!$D$9:$D$38)*MOD(C259,1),Цели!$B$10,Цели!$B$9))*24)-N(F259)),2))</f>
        <v/>
      </c>
      <c r="I259" s="3">
        <f>IF(G259="","",IF(G259&lt;=VLOOKUP(B259,Цели!$A$4:$C$6,2,FALSE),"Да","Нет"))</f>
        <v/>
      </c>
      <c r="J259" s="3">
        <f>IF(H259="","",IF(H259&lt;=VLOOKUP(B259,Цели!$A$4:$C$6,3,FALSE),"Да","Нет"))</f>
        <v/>
      </c>
    </row>
    <row r="260">
      <c r="A260" s="3">
        <f>IF(C260="","",ROW()-1)</f>
        <v/>
      </c>
      <c r="B260" s="3" t="n"/>
      <c r="C260" s="10" t="n"/>
      <c r="D260" s="10" t="n"/>
      <c r="E260" s="10" t="n"/>
      <c r="F260" s="3" t="n"/>
      <c r="G260" s="3">
        <f>IF(OR(C260="",D260=""),"",ROUND(MAX(0,MAX(0,((NETWORKDAYS.INTL(C260,D260,1,Цели!$D$9:$D$38)-1)*(Цели!$B$10-Цели!$B$9)+IF(NETWORKDAYS.INTL(D260,D260,1,Цели!$D$9:$D$38),MEDIAN(MOD(D260,1),Цели!$B$10,Цели!$B$9),Цели!$B$10)-MEDIAN(NETWORKDAYS.INTL(C260,C260,1,Цели!$D$9:$D$38)*MOD(C260,1),Цели!$B$10,Цели!$B$9))*24)-N(F260)),2))</f>
        <v/>
      </c>
      <c r="H260" s="3">
        <f>IF(OR(C260="",E260=""),"",ROUND(MAX(0,MAX(0,((NETWORKDAYS.INTL(C260,E260,1,Цели!$D$9:$D$38)-1)*(Цели!$B$10-Цели!$B$9)+IF(NETWORKDAYS.INTL(E260,E260,1,Цели!$D$9:$D$38),MEDIAN(MOD(E260,1),Цели!$B$10,Цели!$B$9),Цели!$B$10)-MEDIAN(NETWORKDAYS.INTL(C260,C260,1,Цели!$D$9:$D$38)*MOD(C260,1),Цели!$B$10,Цели!$B$9))*24)-N(F260)),2))</f>
        <v/>
      </c>
      <c r="I260" s="3">
        <f>IF(G260="","",IF(G260&lt;=VLOOKUP(B260,Цели!$A$4:$C$6,2,FALSE),"Да","Нет"))</f>
        <v/>
      </c>
      <c r="J260" s="3">
        <f>IF(H260="","",IF(H260&lt;=VLOOKUP(B260,Цели!$A$4:$C$6,3,FALSE),"Да","Нет"))</f>
        <v/>
      </c>
    </row>
    <row r="261">
      <c r="A261" s="3">
        <f>IF(C261="","",ROW()-1)</f>
        <v/>
      </c>
      <c r="B261" s="3" t="n"/>
      <c r="C261" s="10" t="n"/>
      <c r="D261" s="10" t="n"/>
      <c r="E261" s="10" t="n"/>
      <c r="F261" s="3" t="n"/>
      <c r="G261" s="3">
        <f>IF(OR(C261="",D261=""),"",ROUND(MAX(0,MAX(0,((NETWORKDAYS.INTL(C261,D261,1,Цели!$D$9:$D$38)-1)*(Цели!$B$10-Цели!$B$9)+IF(NETWORKDAYS.INTL(D261,D261,1,Цели!$D$9:$D$38),MEDIAN(MOD(D261,1),Цели!$B$10,Цели!$B$9),Цели!$B$10)-MEDIAN(NETWORKDAYS.INTL(C261,C261,1,Цели!$D$9:$D$38)*MOD(C261,1),Цели!$B$10,Цели!$B$9))*24)-N(F261)),2))</f>
        <v/>
      </c>
      <c r="H261" s="3">
        <f>IF(OR(C261="",E261=""),"",ROUND(MAX(0,MAX(0,((NETWORKDAYS.INTL(C261,E261,1,Цели!$D$9:$D$38)-1)*(Цели!$B$10-Цели!$B$9)+IF(NETWORKDAYS.INTL(E261,E261,1,Цели!$D$9:$D$38),MEDIAN(MOD(E261,1),Цели!$B$10,Цели!$B$9),Цели!$B$10)-MEDIAN(NETWORKDAYS.INTL(C261,C261,1,Цели!$D$9:$D$38)*MOD(C261,1),Цели!$B$10,Цели!$B$9))*24)-N(F261)),2))</f>
        <v/>
      </c>
      <c r="I261" s="3">
        <f>IF(G261="","",IF(G261&lt;=VLOOKUP(B261,Цели!$A$4:$C$6,2,FALSE),"Да","Нет"))</f>
        <v/>
      </c>
      <c r="J261" s="3">
        <f>IF(H261="","",IF(H261&lt;=VLOOKUP(B261,Цели!$A$4:$C$6,3,FALSE),"Да","Нет"))</f>
        <v/>
      </c>
    </row>
    <row r="262">
      <c r="A262" s="3">
        <f>IF(C262="","",ROW()-1)</f>
        <v/>
      </c>
      <c r="B262" s="3" t="n"/>
      <c r="C262" s="10" t="n"/>
      <c r="D262" s="10" t="n"/>
      <c r="E262" s="10" t="n"/>
      <c r="F262" s="3" t="n"/>
      <c r="G262" s="3">
        <f>IF(OR(C262="",D262=""),"",ROUND(MAX(0,MAX(0,((NETWORKDAYS.INTL(C262,D262,1,Цели!$D$9:$D$38)-1)*(Цели!$B$10-Цели!$B$9)+IF(NETWORKDAYS.INTL(D262,D262,1,Цели!$D$9:$D$38),MEDIAN(MOD(D262,1),Цели!$B$10,Цели!$B$9),Цели!$B$10)-MEDIAN(NETWORKDAYS.INTL(C262,C262,1,Цели!$D$9:$D$38)*MOD(C262,1),Цели!$B$10,Цели!$B$9))*24)-N(F262)),2))</f>
        <v/>
      </c>
      <c r="H262" s="3">
        <f>IF(OR(C262="",E262=""),"",ROUND(MAX(0,MAX(0,((NETWORKDAYS.INTL(C262,E262,1,Цели!$D$9:$D$38)-1)*(Цели!$B$10-Цели!$B$9)+IF(NETWORKDAYS.INTL(E262,E262,1,Цели!$D$9:$D$38),MEDIAN(MOD(E262,1),Цели!$B$10,Цели!$B$9),Цели!$B$10)-MEDIAN(NETWORKDAYS.INTL(C262,C262,1,Цели!$D$9:$D$38)*MOD(C262,1),Цели!$B$10,Цели!$B$9))*24)-N(F262)),2))</f>
        <v/>
      </c>
      <c r="I262" s="3">
        <f>IF(G262="","",IF(G262&lt;=VLOOKUP(B262,Цели!$A$4:$C$6,2,FALSE),"Да","Нет"))</f>
        <v/>
      </c>
      <c r="J262" s="3">
        <f>IF(H262="","",IF(H262&lt;=VLOOKUP(B262,Цели!$A$4:$C$6,3,FALSE),"Да","Нет"))</f>
        <v/>
      </c>
    </row>
    <row r="263">
      <c r="A263" s="3">
        <f>IF(C263="","",ROW()-1)</f>
        <v/>
      </c>
      <c r="B263" s="3" t="n"/>
      <c r="C263" s="10" t="n"/>
      <c r="D263" s="10" t="n"/>
      <c r="E263" s="10" t="n"/>
      <c r="F263" s="3" t="n"/>
      <c r="G263" s="3">
        <f>IF(OR(C263="",D263=""),"",ROUND(MAX(0,MAX(0,((NETWORKDAYS.INTL(C263,D263,1,Цели!$D$9:$D$38)-1)*(Цели!$B$10-Цели!$B$9)+IF(NETWORKDAYS.INTL(D263,D263,1,Цели!$D$9:$D$38),MEDIAN(MOD(D263,1),Цели!$B$10,Цели!$B$9),Цели!$B$10)-MEDIAN(NETWORKDAYS.INTL(C263,C263,1,Цели!$D$9:$D$38)*MOD(C263,1),Цели!$B$10,Цели!$B$9))*24)-N(F263)),2))</f>
        <v/>
      </c>
      <c r="H263" s="3">
        <f>IF(OR(C263="",E263=""),"",ROUND(MAX(0,MAX(0,((NETWORKDAYS.INTL(C263,E263,1,Цели!$D$9:$D$38)-1)*(Цели!$B$10-Цели!$B$9)+IF(NETWORKDAYS.INTL(E263,E263,1,Цели!$D$9:$D$38),MEDIAN(MOD(E263,1),Цели!$B$10,Цели!$B$9),Цели!$B$10)-MEDIAN(NETWORKDAYS.INTL(C263,C263,1,Цели!$D$9:$D$38)*MOD(C263,1),Цели!$B$10,Цели!$B$9))*24)-N(F263)),2))</f>
        <v/>
      </c>
      <c r="I263" s="3">
        <f>IF(G263="","",IF(G263&lt;=VLOOKUP(B263,Цели!$A$4:$C$6,2,FALSE),"Да","Нет"))</f>
        <v/>
      </c>
      <c r="J263" s="3">
        <f>IF(H263="","",IF(H263&lt;=VLOOKUP(B263,Цели!$A$4:$C$6,3,FALSE),"Да","Нет"))</f>
        <v/>
      </c>
    </row>
    <row r="264">
      <c r="A264" s="3">
        <f>IF(C264="","",ROW()-1)</f>
        <v/>
      </c>
      <c r="B264" s="3" t="n"/>
      <c r="C264" s="10" t="n"/>
      <c r="D264" s="10" t="n"/>
      <c r="E264" s="10" t="n"/>
      <c r="F264" s="3" t="n"/>
      <c r="G264" s="3">
        <f>IF(OR(C264="",D264=""),"",ROUND(MAX(0,MAX(0,((NETWORKDAYS.INTL(C264,D264,1,Цели!$D$9:$D$38)-1)*(Цели!$B$10-Цели!$B$9)+IF(NETWORKDAYS.INTL(D264,D264,1,Цели!$D$9:$D$38),MEDIAN(MOD(D264,1),Цели!$B$10,Цели!$B$9),Цели!$B$10)-MEDIAN(NETWORKDAYS.INTL(C264,C264,1,Цели!$D$9:$D$38)*MOD(C264,1),Цели!$B$10,Цели!$B$9))*24)-N(F264)),2))</f>
        <v/>
      </c>
      <c r="H264" s="3">
        <f>IF(OR(C264="",E264=""),"",ROUND(MAX(0,MAX(0,((NETWORKDAYS.INTL(C264,E264,1,Цели!$D$9:$D$38)-1)*(Цели!$B$10-Цели!$B$9)+IF(NETWORKDAYS.INTL(E264,E264,1,Цели!$D$9:$D$38),MEDIAN(MOD(E264,1),Цели!$B$10,Цели!$B$9),Цели!$B$10)-MEDIAN(NETWORKDAYS.INTL(C264,C264,1,Цели!$D$9:$D$38)*MOD(C264,1),Цели!$B$10,Цели!$B$9))*24)-N(F264)),2))</f>
        <v/>
      </c>
      <c r="I264" s="3">
        <f>IF(G264="","",IF(G264&lt;=VLOOKUP(B264,Цели!$A$4:$C$6,2,FALSE),"Да","Нет"))</f>
        <v/>
      </c>
      <c r="J264" s="3">
        <f>IF(H264="","",IF(H264&lt;=VLOOKUP(B264,Цели!$A$4:$C$6,3,FALSE),"Да","Нет"))</f>
        <v/>
      </c>
    </row>
    <row r="265">
      <c r="A265" s="3">
        <f>IF(C265="","",ROW()-1)</f>
        <v/>
      </c>
      <c r="B265" s="3" t="n"/>
      <c r="C265" s="10" t="n"/>
      <c r="D265" s="10" t="n"/>
      <c r="E265" s="10" t="n"/>
      <c r="F265" s="3" t="n"/>
      <c r="G265" s="3">
        <f>IF(OR(C265="",D265=""),"",ROUND(MAX(0,MAX(0,((NETWORKDAYS.INTL(C265,D265,1,Цели!$D$9:$D$38)-1)*(Цели!$B$10-Цели!$B$9)+IF(NETWORKDAYS.INTL(D265,D265,1,Цели!$D$9:$D$38),MEDIAN(MOD(D265,1),Цели!$B$10,Цели!$B$9),Цели!$B$10)-MEDIAN(NETWORKDAYS.INTL(C265,C265,1,Цели!$D$9:$D$38)*MOD(C265,1),Цели!$B$10,Цели!$B$9))*24)-N(F265)),2))</f>
        <v/>
      </c>
      <c r="H265" s="3">
        <f>IF(OR(C265="",E265=""),"",ROUND(MAX(0,MAX(0,((NETWORKDAYS.INTL(C265,E265,1,Цели!$D$9:$D$38)-1)*(Цели!$B$10-Цели!$B$9)+IF(NETWORKDAYS.INTL(E265,E265,1,Цели!$D$9:$D$38),MEDIAN(MOD(E265,1),Цели!$B$10,Цели!$B$9),Цели!$B$10)-MEDIAN(NETWORKDAYS.INTL(C265,C265,1,Цели!$D$9:$D$38)*MOD(C265,1),Цели!$B$10,Цели!$B$9))*24)-N(F265)),2))</f>
        <v/>
      </c>
      <c r="I265" s="3">
        <f>IF(G265="","",IF(G265&lt;=VLOOKUP(B265,Цели!$A$4:$C$6,2,FALSE),"Да","Нет"))</f>
        <v/>
      </c>
      <c r="J265" s="3">
        <f>IF(H265="","",IF(H265&lt;=VLOOKUP(B265,Цели!$A$4:$C$6,3,FALSE),"Да","Нет"))</f>
        <v/>
      </c>
    </row>
    <row r="266">
      <c r="A266" s="3">
        <f>IF(C266="","",ROW()-1)</f>
        <v/>
      </c>
      <c r="B266" s="3" t="n"/>
      <c r="C266" s="10" t="n"/>
      <c r="D266" s="10" t="n"/>
      <c r="E266" s="10" t="n"/>
      <c r="F266" s="3" t="n"/>
      <c r="G266" s="3">
        <f>IF(OR(C266="",D266=""),"",ROUND(MAX(0,MAX(0,((NETWORKDAYS.INTL(C266,D266,1,Цели!$D$9:$D$38)-1)*(Цели!$B$10-Цели!$B$9)+IF(NETWORKDAYS.INTL(D266,D266,1,Цели!$D$9:$D$38),MEDIAN(MOD(D266,1),Цели!$B$10,Цели!$B$9),Цели!$B$10)-MEDIAN(NETWORKDAYS.INTL(C266,C266,1,Цели!$D$9:$D$38)*MOD(C266,1),Цели!$B$10,Цели!$B$9))*24)-N(F266)),2))</f>
        <v/>
      </c>
      <c r="H266" s="3">
        <f>IF(OR(C266="",E266=""),"",ROUND(MAX(0,MAX(0,((NETWORKDAYS.INTL(C266,E266,1,Цели!$D$9:$D$38)-1)*(Цели!$B$10-Цели!$B$9)+IF(NETWORKDAYS.INTL(E266,E266,1,Цели!$D$9:$D$38),MEDIAN(MOD(E266,1),Цели!$B$10,Цели!$B$9),Цели!$B$10)-MEDIAN(NETWORKDAYS.INTL(C266,C266,1,Цели!$D$9:$D$38)*MOD(C266,1),Цели!$B$10,Цели!$B$9))*24)-N(F266)),2))</f>
        <v/>
      </c>
      <c r="I266" s="3">
        <f>IF(G266="","",IF(G266&lt;=VLOOKUP(B266,Цели!$A$4:$C$6,2,FALSE),"Да","Нет"))</f>
        <v/>
      </c>
      <c r="J266" s="3">
        <f>IF(H266="","",IF(H266&lt;=VLOOKUP(B266,Цели!$A$4:$C$6,3,FALSE),"Да","Нет"))</f>
        <v/>
      </c>
    </row>
    <row r="267">
      <c r="A267" s="3">
        <f>IF(C267="","",ROW()-1)</f>
        <v/>
      </c>
      <c r="B267" s="3" t="n"/>
      <c r="C267" s="10" t="n"/>
      <c r="D267" s="10" t="n"/>
      <c r="E267" s="10" t="n"/>
      <c r="F267" s="3" t="n"/>
      <c r="G267" s="3">
        <f>IF(OR(C267="",D267=""),"",ROUND(MAX(0,MAX(0,((NETWORKDAYS.INTL(C267,D267,1,Цели!$D$9:$D$38)-1)*(Цели!$B$10-Цели!$B$9)+IF(NETWORKDAYS.INTL(D267,D267,1,Цели!$D$9:$D$38),MEDIAN(MOD(D267,1),Цели!$B$10,Цели!$B$9),Цели!$B$10)-MEDIAN(NETWORKDAYS.INTL(C267,C267,1,Цели!$D$9:$D$38)*MOD(C267,1),Цели!$B$10,Цели!$B$9))*24)-N(F267)),2))</f>
        <v/>
      </c>
      <c r="H267" s="3">
        <f>IF(OR(C267="",E267=""),"",ROUND(MAX(0,MAX(0,((NETWORKDAYS.INTL(C267,E267,1,Цели!$D$9:$D$38)-1)*(Цели!$B$10-Цели!$B$9)+IF(NETWORKDAYS.INTL(E267,E267,1,Цели!$D$9:$D$38),MEDIAN(MOD(E267,1),Цели!$B$10,Цели!$B$9),Цели!$B$10)-MEDIAN(NETWORKDAYS.INTL(C267,C267,1,Цели!$D$9:$D$38)*MOD(C267,1),Цели!$B$10,Цели!$B$9))*24)-N(F267)),2))</f>
        <v/>
      </c>
      <c r="I267" s="3">
        <f>IF(G267="","",IF(G267&lt;=VLOOKUP(B267,Цели!$A$4:$C$6,2,FALSE),"Да","Нет"))</f>
        <v/>
      </c>
      <c r="J267" s="3">
        <f>IF(H267="","",IF(H267&lt;=VLOOKUP(B267,Цели!$A$4:$C$6,3,FALSE),"Да","Нет"))</f>
        <v/>
      </c>
    </row>
    <row r="268">
      <c r="A268" s="3">
        <f>IF(C268="","",ROW()-1)</f>
        <v/>
      </c>
      <c r="B268" s="3" t="n"/>
      <c r="C268" s="10" t="n"/>
      <c r="D268" s="10" t="n"/>
      <c r="E268" s="10" t="n"/>
      <c r="F268" s="3" t="n"/>
      <c r="G268" s="3">
        <f>IF(OR(C268="",D268=""),"",ROUND(MAX(0,MAX(0,((NETWORKDAYS.INTL(C268,D268,1,Цели!$D$9:$D$38)-1)*(Цели!$B$10-Цели!$B$9)+IF(NETWORKDAYS.INTL(D268,D268,1,Цели!$D$9:$D$38),MEDIAN(MOD(D268,1),Цели!$B$10,Цели!$B$9),Цели!$B$10)-MEDIAN(NETWORKDAYS.INTL(C268,C268,1,Цели!$D$9:$D$38)*MOD(C268,1),Цели!$B$10,Цели!$B$9))*24)-N(F268)),2))</f>
        <v/>
      </c>
      <c r="H268" s="3">
        <f>IF(OR(C268="",E268=""),"",ROUND(MAX(0,MAX(0,((NETWORKDAYS.INTL(C268,E268,1,Цели!$D$9:$D$38)-1)*(Цели!$B$10-Цели!$B$9)+IF(NETWORKDAYS.INTL(E268,E268,1,Цели!$D$9:$D$38),MEDIAN(MOD(E268,1),Цели!$B$10,Цели!$B$9),Цели!$B$10)-MEDIAN(NETWORKDAYS.INTL(C268,C268,1,Цели!$D$9:$D$38)*MOD(C268,1),Цели!$B$10,Цели!$B$9))*24)-N(F268)),2))</f>
        <v/>
      </c>
      <c r="I268" s="3">
        <f>IF(G268="","",IF(G268&lt;=VLOOKUP(B268,Цели!$A$4:$C$6,2,FALSE),"Да","Нет"))</f>
        <v/>
      </c>
      <c r="J268" s="3">
        <f>IF(H268="","",IF(H268&lt;=VLOOKUP(B268,Цели!$A$4:$C$6,3,FALSE),"Да","Нет"))</f>
        <v/>
      </c>
    </row>
    <row r="269">
      <c r="A269" s="3">
        <f>IF(C269="","",ROW()-1)</f>
        <v/>
      </c>
      <c r="B269" s="3" t="n"/>
      <c r="C269" s="10" t="n"/>
      <c r="D269" s="10" t="n"/>
      <c r="E269" s="10" t="n"/>
      <c r="F269" s="3" t="n"/>
      <c r="G269" s="3">
        <f>IF(OR(C269="",D269=""),"",ROUND(MAX(0,MAX(0,((NETWORKDAYS.INTL(C269,D269,1,Цели!$D$9:$D$38)-1)*(Цели!$B$10-Цели!$B$9)+IF(NETWORKDAYS.INTL(D269,D269,1,Цели!$D$9:$D$38),MEDIAN(MOD(D269,1),Цели!$B$10,Цели!$B$9),Цели!$B$10)-MEDIAN(NETWORKDAYS.INTL(C269,C269,1,Цели!$D$9:$D$38)*MOD(C269,1),Цели!$B$10,Цели!$B$9))*24)-N(F269)),2))</f>
        <v/>
      </c>
      <c r="H269" s="3">
        <f>IF(OR(C269="",E269=""),"",ROUND(MAX(0,MAX(0,((NETWORKDAYS.INTL(C269,E269,1,Цели!$D$9:$D$38)-1)*(Цели!$B$10-Цели!$B$9)+IF(NETWORKDAYS.INTL(E269,E269,1,Цели!$D$9:$D$38),MEDIAN(MOD(E269,1),Цели!$B$10,Цели!$B$9),Цели!$B$10)-MEDIAN(NETWORKDAYS.INTL(C269,C269,1,Цели!$D$9:$D$38)*MOD(C269,1),Цели!$B$10,Цели!$B$9))*24)-N(F269)),2))</f>
        <v/>
      </c>
      <c r="I269" s="3">
        <f>IF(G269="","",IF(G269&lt;=VLOOKUP(B269,Цели!$A$4:$C$6,2,FALSE),"Да","Нет"))</f>
        <v/>
      </c>
      <c r="J269" s="3">
        <f>IF(H269="","",IF(H269&lt;=VLOOKUP(B269,Цели!$A$4:$C$6,3,FALSE),"Да","Нет"))</f>
        <v/>
      </c>
    </row>
    <row r="270">
      <c r="A270" s="3">
        <f>IF(C270="","",ROW()-1)</f>
        <v/>
      </c>
      <c r="B270" s="3" t="n"/>
      <c r="C270" s="10" t="n"/>
      <c r="D270" s="10" t="n"/>
      <c r="E270" s="10" t="n"/>
      <c r="F270" s="3" t="n"/>
      <c r="G270" s="3">
        <f>IF(OR(C270="",D270=""),"",ROUND(MAX(0,MAX(0,((NETWORKDAYS.INTL(C270,D270,1,Цели!$D$9:$D$38)-1)*(Цели!$B$10-Цели!$B$9)+IF(NETWORKDAYS.INTL(D270,D270,1,Цели!$D$9:$D$38),MEDIAN(MOD(D270,1),Цели!$B$10,Цели!$B$9),Цели!$B$10)-MEDIAN(NETWORKDAYS.INTL(C270,C270,1,Цели!$D$9:$D$38)*MOD(C270,1),Цели!$B$10,Цели!$B$9))*24)-N(F270)),2))</f>
        <v/>
      </c>
      <c r="H270" s="3">
        <f>IF(OR(C270="",E270=""),"",ROUND(MAX(0,MAX(0,((NETWORKDAYS.INTL(C270,E270,1,Цели!$D$9:$D$38)-1)*(Цели!$B$10-Цели!$B$9)+IF(NETWORKDAYS.INTL(E270,E270,1,Цели!$D$9:$D$38),MEDIAN(MOD(E270,1),Цели!$B$10,Цели!$B$9),Цели!$B$10)-MEDIAN(NETWORKDAYS.INTL(C270,C270,1,Цели!$D$9:$D$38)*MOD(C270,1),Цели!$B$10,Цели!$B$9))*24)-N(F270)),2))</f>
        <v/>
      </c>
      <c r="I270" s="3">
        <f>IF(G270="","",IF(G270&lt;=VLOOKUP(B270,Цели!$A$4:$C$6,2,FALSE),"Да","Нет"))</f>
        <v/>
      </c>
      <c r="J270" s="3">
        <f>IF(H270="","",IF(H270&lt;=VLOOKUP(B270,Цели!$A$4:$C$6,3,FALSE),"Да","Нет"))</f>
        <v/>
      </c>
    </row>
    <row r="271">
      <c r="A271" s="3">
        <f>IF(C271="","",ROW()-1)</f>
        <v/>
      </c>
      <c r="B271" s="3" t="n"/>
      <c r="C271" s="10" t="n"/>
      <c r="D271" s="10" t="n"/>
      <c r="E271" s="10" t="n"/>
      <c r="F271" s="3" t="n"/>
      <c r="G271" s="3">
        <f>IF(OR(C271="",D271=""),"",ROUND(MAX(0,MAX(0,((NETWORKDAYS.INTL(C271,D271,1,Цели!$D$9:$D$38)-1)*(Цели!$B$10-Цели!$B$9)+IF(NETWORKDAYS.INTL(D271,D271,1,Цели!$D$9:$D$38),MEDIAN(MOD(D271,1),Цели!$B$10,Цели!$B$9),Цели!$B$10)-MEDIAN(NETWORKDAYS.INTL(C271,C271,1,Цели!$D$9:$D$38)*MOD(C271,1),Цели!$B$10,Цели!$B$9))*24)-N(F271)),2))</f>
        <v/>
      </c>
      <c r="H271" s="3">
        <f>IF(OR(C271="",E271=""),"",ROUND(MAX(0,MAX(0,((NETWORKDAYS.INTL(C271,E271,1,Цели!$D$9:$D$38)-1)*(Цели!$B$10-Цели!$B$9)+IF(NETWORKDAYS.INTL(E271,E271,1,Цели!$D$9:$D$38),MEDIAN(MOD(E271,1),Цели!$B$10,Цели!$B$9),Цели!$B$10)-MEDIAN(NETWORKDAYS.INTL(C271,C271,1,Цели!$D$9:$D$38)*MOD(C271,1),Цели!$B$10,Цели!$B$9))*24)-N(F271)),2))</f>
        <v/>
      </c>
      <c r="I271" s="3">
        <f>IF(G271="","",IF(G271&lt;=VLOOKUP(B271,Цели!$A$4:$C$6,2,FALSE),"Да","Нет"))</f>
        <v/>
      </c>
      <c r="J271" s="3">
        <f>IF(H271="","",IF(H271&lt;=VLOOKUP(B271,Цели!$A$4:$C$6,3,FALSE),"Да","Нет"))</f>
        <v/>
      </c>
    </row>
    <row r="272">
      <c r="A272" s="3">
        <f>IF(C272="","",ROW()-1)</f>
        <v/>
      </c>
      <c r="B272" s="3" t="n"/>
      <c r="C272" s="10" t="n"/>
      <c r="D272" s="10" t="n"/>
      <c r="E272" s="10" t="n"/>
      <c r="F272" s="3" t="n"/>
      <c r="G272" s="3">
        <f>IF(OR(C272="",D272=""),"",ROUND(MAX(0,MAX(0,((NETWORKDAYS.INTL(C272,D272,1,Цели!$D$9:$D$38)-1)*(Цели!$B$10-Цели!$B$9)+IF(NETWORKDAYS.INTL(D272,D272,1,Цели!$D$9:$D$38),MEDIAN(MOD(D272,1),Цели!$B$10,Цели!$B$9),Цели!$B$10)-MEDIAN(NETWORKDAYS.INTL(C272,C272,1,Цели!$D$9:$D$38)*MOD(C272,1),Цели!$B$10,Цели!$B$9))*24)-N(F272)),2))</f>
        <v/>
      </c>
      <c r="H272" s="3">
        <f>IF(OR(C272="",E272=""),"",ROUND(MAX(0,MAX(0,((NETWORKDAYS.INTL(C272,E272,1,Цели!$D$9:$D$38)-1)*(Цели!$B$10-Цели!$B$9)+IF(NETWORKDAYS.INTL(E272,E272,1,Цели!$D$9:$D$38),MEDIAN(MOD(E272,1),Цели!$B$10,Цели!$B$9),Цели!$B$10)-MEDIAN(NETWORKDAYS.INTL(C272,C272,1,Цели!$D$9:$D$38)*MOD(C272,1),Цели!$B$10,Цели!$B$9))*24)-N(F272)),2))</f>
        <v/>
      </c>
      <c r="I272" s="3">
        <f>IF(G272="","",IF(G272&lt;=VLOOKUP(B272,Цели!$A$4:$C$6,2,FALSE),"Да","Нет"))</f>
        <v/>
      </c>
      <c r="J272" s="3">
        <f>IF(H272="","",IF(H272&lt;=VLOOKUP(B272,Цели!$A$4:$C$6,3,FALSE),"Да","Нет"))</f>
        <v/>
      </c>
    </row>
    <row r="273">
      <c r="A273" s="3">
        <f>IF(C273="","",ROW()-1)</f>
        <v/>
      </c>
      <c r="B273" s="3" t="n"/>
      <c r="C273" s="10" t="n"/>
      <c r="D273" s="10" t="n"/>
      <c r="E273" s="10" t="n"/>
      <c r="F273" s="3" t="n"/>
      <c r="G273" s="3">
        <f>IF(OR(C273="",D273=""),"",ROUND(MAX(0,MAX(0,((NETWORKDAYS.INTL(C273,D273,1,Цели!$D$9:$D$38)-1)*(Цели!$B$10-Цели!$B$9)+IF(NETWORKDAYS.INTL(D273,D273,1,Цели!$D$9:$D$38),MEDIAN(MOD(D273,1),Цели!$B$10,Цели!$B$9),Цели!$B$10)-MEDIAN(NETWORKDAYS.INTL(C273,C273,1,Цели!$D$9:$D$38)*MOD(C273,1),Цели!$B$10,Цели!$B$9))*24)-N(F273)),2))</f>
        <v/>
      </c>
      <c r="H273" s="3">
        <f>IF(OR(C273="",E273=""),"",ROUND(MAX(0,MAX(0,((NETWORKDAYS.INTL(C273,E273,1,Цели!$D$9:$D$38)-1)*(Цели!$B$10-Цели!$B$9)+IF(NETWORKDAYS.INTL(E273,E273,1,Цели!$D$9:$D$38),MEDIAN(MOD(E273,1),Цели!$B$10,Цели!$B$9),Цели!$B$10)-MEDIAN(NETWORKDAYS.INTL(C273,C273,1,Цели!$D$9:$D$38)*MOD(C273,1),Цели!$B$10,Цели!$B$9))*24)-N(F273)),2))</f>
        <v/>
      </c>
      <c r="I273" s="3">
        <f>IF(G273="","",IF(G273&lt;=VLOOKUP(B273,Цели!$A$4:$C$6,2,FALSE),"Да","Нет"))</f>
        <v/>
      </c>
      <c r="J273" s="3">
        <f>IF(H273="","",IF(H273&lt;=VLOOKUP(B273,Цели!$A$4:$C$6,3,FALSE),"Да","Нет"))</f>
        <v/>
      </c>
    </row>
    <row r="274">
      <c r="A274" s="3">
        <f>IF(C274="","",ROW()-1)</f>
        <v/>
      </c>
      <c r="B274" s="3" t="n"/>
      <c r="C274" s="10" t="n"/>
      <c r="D274" s="10" t="n"/>
      <c r="E274" s="10" t="n"/>
      <c r="F274" s="3" t="n"/>
      <c r="G274" s="3">
        <f>IF(OR(C274="",D274=""),"",ROUND(MAX(0,MAX(0,((NETWORKDAYS.INTL(C274,D274,1,Цели!$D$9:$D$38)-1)*(Цели!$B$10-Цели!$B$9)+IF(NETWORKDAYS.INTL(D274,D274,1,Цели!$D$9:$D$38),MEDIAN(MOD(D274,1),Цели!$B$10,Цели!$B$9),Цели!$B$10)-MEDIAN(NETWORKDAYS.INTL(C274,C274,1,Цели!$D$9:$D$38)*MOD(C274,1),Цели!$B$10,Цели!$B$9))*24)-N(F274)),2))</f>
        <v/>
      </c>
      <c r="H274" s="3">
        <f>IF(OR(C274="",E274=""),"",ROUND(MAX(0,MAX(0,((NETWORKDAYS.INTL(C274,E274,1,Цели!$D$9:$D$38)-1)*(Цели!$B$10-Цели!$B$9)+IF(NETWORKDAYS.INTL(E274,E274,1,Цели!$D$9:$D$38),MEDIAN(MOD(E274,1),Цели!$B$10,Цели!$B$9),Цели!$B$10)-MEDIAN(NETWORKDAYS.INTL(C274,C274,1,Цели!$D$9:$D$38)*MOD(C274,1),Цели!$B$10,Цели!$B$9))*24)-N(F274)),2))</f>
        <v/>
      </c>
      <c r="I274" s="3">
        <f>IF(G274="","",IF(G274&lt;=VLOOKUP(B274,Цели!$A$4:$C$6,2,FALSE),"Да","Нет"))</f>
        <v/>
      </c>
      <c r="J274" s="3">
        <f>IF(H274="","",IF(H274&lt;=VLOOKUP(B274,Цели!$A$4:$C$6,3,FALSE),"Да","Нет"))</f>
        <v/>
      </c>
    </row>
    <row r="275">
      <c r="A275" s="3">
        <f>IF(C275="","",ROW()-1)</f>
        <v/>
      </c>
      <c r="B275" s="3" t="n"/>
      <c r="C275" s="10" t="n"/>
      <c r="D275" s="10" t="n"/>
      <c r="E275" s="10" t="n"/>
      <c r="F275" s="3" t="n"/>
      <c r="G275" s="3">
        <f>IF(OR(C275="",D275=""),"",ROUND(MAX(0,MAX(0,((NETWORKDAYS.INTL(C275,D275,1,Цели!$D$9:$D$38)-1)*(Цели!$B$10-Цели!$B$9)+IF(NETWORKDAYS.INTL(D275,D275,1,Цели!$D$9:$D$38),MEDIAN(MOD(D275,1),Цели!$B$10,Цели!$B$9),Цели!$B$10)-MEDIAN(NETWORKDAYS.INTL(C275,C275,1,Цели!$D$9:$D$38)*MOD(C275,1),Цели!$B$10,Цели!$B$9))*24)-N(F275)),2))</f>
        <v/>
      </c>
      <c r="H275" s="3">
        <f>IF(OR(C275="",E275=""),"",ROUND(MAX(0,MAX(0,((NETWORKDAYS.INTL(C275,E275,1,Цели!$D$9:$D$38)-1)*(Цели!$B$10-Цели!$B$9)+IF(NETWORKDAYS.INTL(E275,E275,1,Цели!$D$9:$D$38),MEDIAN(MOD(E275,1),Цели!$B$10,Цели!$B$9),Цели!$B$10)-MEDIAN(NETWORKDAYS.INTL(C275,C275,1,Цели!$D$9:$D$38)*MOD(C275,1),Цели!$B$10,Цели!$B$9))*24)-N(F275)),2))</f>
        <v/>
      </c>
      <c r="I275" s="3">
        <f>IF(G275="","",IF(G275&lt;=VLOOKUP(B275,Цели!$A$4:$C$6,2,FALSE),"Да","Нет"))</f>
        <v/>
      </c>
      <c r="J275" s="3">
        <f>IF(H275="","",IF(H275&lt;=VLOOKUP(B275,Цели!$A$4:$C$6,3,FALSE),"Да","Нет"))</f>
        <v/>
      </c>
    </row>
    <row r="276">
      <c r="A276" s="3">
        <f>IF(C276="","",ROW()-1)</f>
        <v/>
      </c>
      <c r="B276" s="3" t="n"/>
      <c r="C276" s="10" t="n"/>
      <c r="D276" s="10" t="n"/>
      <c r="E276" s="10" t="n"/>
      <c r="F276" s="3" t="n"/>
      <c r="G276" s="3">
        <f>IF(OR(C276="",D276=""),"",ROUND(MAX(0,MAX(0,((NETWORKDAYS.INTL(C276,D276,1,Цели!$D$9:$D$38)-1)*(Цели!$B$10-Цели!$B$9)+IF(NETWORKDAYS.INTL(D276,D276,1,Цели!$D$9:$D$38),MEDIAN(MOD(D276,1),Цели!$B$10,Цели!$B$9),Цели!$B$10)-MEDIAN(NETWORKDAYS.INTL(C276,C276,1,Цели!$D$9:$D$38)*MOD(C276,1),Цели!$B$10,Цели!$B$9))*24)-N(F276)),2))</f>
        <v/>
      </c>
      <c r="H276" s="3">
        <f>IF(OR(C276="",E276=""),"",ROUND(MAX(0,MAX(0,((NETWORKDAYS.INTL(C276,E276,1,Цели!$D$9:$D$38)-1)*(Цели!$B$10-Цели!$B$9)+IF(NETWORKDAYS.INTL(E276,E276,1,Цели!$D$9:$D$38),MEDIAN(MOD(E276,1),Цели!$B$10,Цели!$B$9),Цели!$B$10)-MEDIAN(NETWORKDAYS.INTL(C276,C276,1,Цели!$D$9:$D$38)*MOD(C276,1),Цели!$B$10,Цели!$B$9))*24)-N(F276)),2))</f>
        <v/>
      </c>
      <c r="I276" s="3">
        <f>IF(G276="","",IF(G276&lt;=VLOOKUP(B276,Цели!$A$4:$C$6,2,FALSE),"Да","Нет"))</f>
        <v/>
      </c>
      <c r="J276" s="3">
        <f>IF(H276="","",IF(H276&lt;=VLOOKUP(B276,Цели!$A$4:$C$6,3,FALSE),"Да","Нет"))</f>
        <v/>
      </c>
    </row>
    <row r="277">
      <c r="A277" s="3">
        <f>IF(C277="","",ROW()-1)</f>
        <v/>
      </c>
      <c r="B277" s="3" t="n"/>
      <c r="C277" s="10" t="n"/>
      <c r="D277" s="10" t="n"/>
      <c r="E277" s="10" t="n"/>
      <c r="F277" s="3" t="n"/>
      <c r="G277" s="3">
        <f>IF(OR(C277="",D277=""),"",ROUND(MAX(0,MAX(0,((NETWORKDAYS.INTL(C277,D277,1,Цели!$D$9:$D$38)-1)*(Цели!$B$10-Цели!$B$9)+IF(NETWORKDAYS.INTL(D277,D277,1,Цели!$D$9:$D$38),MEDIAN(MOD(D277,1),Цели!$B$10,Цели!$B$9),Цели!$B$10)-MEDIAN(NETWORKDAYS.INTL(C277,C277,1,Цели!$D$9:$D$38)*MOD(C277,1),Цели!$B$10,Цели!$B$9))*24)-N(F277)),2))</f>
        <v/>
      </c>
      <c r="H277" s="3">
        <f>IF(OR(C277="",E277=""),"",ROUND(MAX(0,MAX(0,((NETWORKDAYS.INTL(C277,E277,1,Цели!$D$9:$D$38)-1)*(Цели!$B$10-Цели!$B$9)+IF(NETWORKDAYS.INTL(E277,E277,1,Цели!$D$9:$D$38),MEDIAN(MOD(E277,1),Цели!$B$10,Цели!$B$9),Цели!$B$10)-MEDIAN(NETWORKDAYS.INTL(C277,C277,1,Цели!$D$9:$D$38)*MOD(C277,1),Цели!$B$10,Цели!$B$9))*24)-N(F277)),2))</f>
        <v/>
      </c>
      <c r="I277" s="3">
        <f>IF(G277="","",IF(G277&lt;=VLOOKUP(B277,Цели!$A$4:$C$6,2,FALSE),"Да","Нет"))</f>
        <v/>
      </c>
      <c r="J277" s="3">
        <f>IF(H277="","",IF(H277&lt;=VLOOKUP(B277,Цели!$A$4:$C$6,3,FALSE),"Да","Нет"))</f>
        <v/>
      </c>
    </row>
    <row r="278">
      <c r="A278" s="3">
        <f>IF(C278="","",ROW()-1)</f>
        <v/>
      </c>
      <c r="B278" s="3" t="n"/>
      <c r="C278" s="10" t="n"/>
      <c r="D278" s="10" t="n"/>
      <c r="E278" s="10" t="n"/>
      <c r="F278" s="3" t="n"/>
      <c r="G278" s="3">
        <f>IF(OR(C278="",D278=""),"",ROUND(MAX(0,MAX(0,((NETWORKDAYS.INTL(C278,D278,1,Цели!$D$9:$D$38)-1)*(Цели!$B$10-Цели!$B$9)+IF(NETWORKDAYS.INTL(D278,D278,1,Цели!$D$9:$D$38),MEDIAN(MOD(D278,1),Цели!$B$10,Цели!$B$9),Цели!$B$10)-MEDIAN(NETWORKDAYS.INTL(C278,C278,1,Цели!$D$9:$D$38)*MOD(C278,1),Цели!$B$10,Цели!$B$9))*24)-N(F278)),2))</f>
        <v/>
      </c>
      <c r="H278" s="3">
        <f>IF(OR(C278="",E278=""),"",ROUND(MAX(0,MAX(0,((NETWORKDAYS.INTL(C278,E278,1,Цели!$D$9:$D$38)-1)*(Цели!$B$10-Цели!$B$9)+IF(NETWORKDAYS.INTL(E278,E278,1,Цели!$D$9:$D$38),MEDIAN(MOD(E278,1),Цели!$B$10,Цели!$B$9),Цели!$B$10)-MEDIAN(NETWORKDAYS.INTL(C278,C278,1,Цели!$D$9:$D$38)*MOD(C278,1),Цели!$B$10,Цели!$B$9))*24)-N(F278)),2))</f>
        <v/>
      </c>
      <c r="I278" s="3">
        <f>IF(G278="","",IF(G278&lt;=VLOOKUP(B278,Цели!$A$4:$C$6,2,FALSE),"Да","Нет"))</f>
        <v/>
      </c>
      <c r="J278" s="3">
        <f>IF(H278="","",IF(H278&lt;=VLOOKUP(B278,Цели!$A$4:$C$6,3,FALSE),"Да","Нет"))</f>
        <v/>
      </c>
    </row>
    <row r="279">
      <c r="A279" s="3">
        <f>IF(C279="","",ROW()-1)</f>
        <v/>
      </c>
      <c r="B279" s="3" t="n"/>
      <c r="C279" s="10" t="n"/>
      <c r="D279" s="10" t="n"/>
      <c r="E279" s="10" t="n"/>
      <c r="F279" s="3" t="n"/>
      <c r="G279" s="3">
        <f>IF(OR(C279="",D279=""),"",ROUND(MAX(0,MAX(0,((NETWORKDAYS.INTL(C279,D279,1,Цели!$D$9:$D$38)-1)*(Цели!$B$10-Цели!$B$9)+IF(NETWORKDAYS.INTL(D279,D279,1,Цели!$D$9:$D$38),MEDIAN(MOD(D279,1),Цели!$B$10,Цели!$B$9),Цели!$B$10)-MEDIAN(NETWORKDAYS.INTL(C279,C279,1,Цели!$D$9:$D$38)*MOD(C279,1),Цели!$B$10,Цели!$B$9))*24)-N(F279)),2))</f>
        <v/>
      </c>
      <c r="H279" s="3">
        <f>IF(OR(C279="",E279=""),"",ROUND(MAX(0,MAX(0,((NETWORKDAYS.INTL(C279,E279,1,Цели!$D$9:$D$38)-1)*(Цели!$B$10-Цели!$B$9)+IF(NETWORKDAYS.INTL(E279,E279,1,Цели!$D$9:$D$38),MEDIAN(MOD(E279,1),Цели!$B$10,Цели!$B$9),Цели!$B$10)-MEDIAN(NETWORKDAYS.INTL(C279,C279,1,Цели!$D$9:$D$38)*MOD(C279,1),Цели!$B$10,Цели!$B$9))*24)-N(F279)),2))</f>
        <v/>
      </c>
      <c r="I279" s="3">
        <f>IF(G279="","",IF(G279&lt;=VLOOKUP(B279,Цели!$A$4:$C$6,2,FALSE),"Да","Нет"))</f>
        <v/>
      </c>
      <c r="J279" s="3">
        <f>IF(H279="","",IF(H279&lt;=VLOOKUP(B279,Цели!$A$4:$C$6,3,FALSE),"Да","Нет"))</f>
        <v/>
      </c>
    </row>
    <row r="280">
      <c r="A280" s="3">
        <f>IF(C280="","",ROW()-1)</f>
        <v/>
      </c>
      <c r="B280" s="3" t="n"/>
      <c r="C280" s="10" t="n"/>
      <c r="D280" s="10" t="n"/>
      <c r="E280" s="10" t="n"/>
      <c r="F280" s="3" t="n"/>
      <c r="G280" s="3">
        <f>IF(OR(C280="",D280=""),"",ROUND(MAX(0,MAX(0,((NETWORKDAYS.INTL(C280,D280,1,Цели!$D$9:$D$38)-1)*(Цели!$B$10-Цели!$B$9)+IF(NETWORKDAYS.INTL(D280,D280,1,Цели!$D$9:$D$38),MEDIAN(MOD(D280,1),Цели!$B$10,Цели!$B$9),Цели!$B$10)-MEDIAN(NETWORKDAYS.INTL(C280,C280,1,Цели!$D$9:$D$38)*MOD(C280,1),Цели!$B$10,Цели!$B$9))*24)-N(F280)),2))</f>
        <v/>
      </c>
      <c r="H280" s="3">
        <f>IF(OR(C280="",E280=""),"",ROUND(MAX(0,MAX(0,((NETWORKDAYS.INTL(C280,E280,1,Цели!$D$9:$D$38)-1)*(Цели!$B$10-Цели!$B$9)+IF(NETWORKDAYS.INTL(E280,E280,1,Цели!$D$9:$D$38),MEDIAN(MOD(E280,1),Цели!$B$10,Цели!$B$9),Цели!$B$10)-MEDIAN(NETWORKDAYS.INTL(C280,C280,1,Цели!$D$9:$D$38)*MOD(C280,1),Цели!$B$10,Цели!$B$9))*24)-N(F280)),2))</f>
        <v/>
      </c>
      <c r="I280" s="3">
        <f>IF(G280="","",IF(G280&lt;=VLOOKUP(B280,Цели!$A$4:$C$6,2,FALSE),"Да","Нет"))</f>
        <v/>
      </c>
      <c r="J280" s="3">
        <f>IF(H280="","",IF(H280&lt;=VLOOKUP(B280,Цели!$A$4:$C$6,3,FALSE),"Да","Нет"))</f>
        <v/>
      </c>
    </row>
    <row r="281">
      <c r="A281" s="3">
        <f>IF(C281="","",ROW()-1)</f>
        <v/>
      </c>
      <c r="B281" s="3" t="n"/>
      <c r="C281" s="10" t="n"/>
      <c r="D281" s="10" t="n"/>
      <c r="E281" s="10" t="n"/>
      <c r="F281" s="3" t="n"/>
      <c r="G281" s="3">
        <f>IF(OR(C281="",D281=""),"",ROUND(MAX(0,MAX(0,((NETWORKDAYS.INTL(C281,D281,1,Цели!$D$9:$D$38)-1)*(Цели!$B$10-Цели!$B$9)+IF(NETWORKDAYS.INTL(D281,D281,1,Цели!$D$9:$D$38),MEDIAN(MOD(D281,1),Цели!$B$10,Цели!$B$9),Цели!$B$10)-MEDIAN(NETWORKDAYS.INTL(C281,C281,1,Цели!$D$9:$D$38)*MOD(C281,1),Цели!$B$10,Цели!$B$9))*24)-N(F281)),2))</f>
        <v/>
      </c>
      <c r="H281" s="3">
        <f>IF(OR(C281="",E281=""),"",ROUND(MAX(0,MAX(0,((NETWORKDAYS.INTL(C281,E281,1,Цели!$D$9:$D$38)-1)*(Цели!$B$10-Цели!$B$9)+IF(NETWORKDAYS.INTL(E281,E281,1,Цели!$D$9:$D$38),MEDIAN(MOD(E281,1),Цели!$B$10,Цели!$B$9),Цели!$B$10)-MEDIAN(NETWORKDAYS.INTL(C281,C281,1,Цели!$D$9:$D$38)*MOD(C281,1),Цели!$B$10,Цели!$B$9))*24)-N(F281)),2))</f>
        <v/>
      </c>
      <c r="I281" s="3">
        <f>IF(G281="","",IF(G281&lt;=VLOOKUP(B281,Цели!$A$4:$C$6,2,FALSE),"Да","Нет"))</f>
        <v/>
      </c>
      <c r="J281" s="3">
        <f>IF(H281="","",IF(H281&lt;=VLOOKUP(B281,Цели!$A$4:$C$6,3,FALSE),"Да","Нет"))</f>
        <v/>
      </c>
    </row>
    <row r="282">
      <c r="A282" s="3">
        <f>IF(C282="","",ROW()-1)</f>
        <v/>
      </c>
      <c r="B282" s="3" t="n"/>
      <c r="C282" s="10" t="n"/>
      <c r="D282" s="10" t="n"/>
      <c r="E282" s="10" t="n"/>
      <c r="F282" s="3" t="n"/>
      <c r="G282" s="3">
        <f>IF(OR(C282="",D282=""),"",ROUND(MAX(0,MAX(0,((NETWORKDAYS.INTL(C282,D282,1,Цели!$D$9:$D$38)-1)*(Цели!$B$10-Цели!$B$9)+IF(NETWORKDAYS.INTL(D282,D282,1,Цели!$D$9:$D$38),MEDIAN(MOD(D282,1),Цели!$B$10,Цели!$B$9),Цели!$B$10)-MEDIAN(NETWORKDAYS.INTL(C282,C282,1,Цели!$D$9:$D$38)*MOD(C282,1),Цели!$B$10,Цели!$B$9))*24)-N(F282)),2))</f>
        <v/>
      </c>
      <c r="H282" s="3">
        <f>IF(OR(C282="",E282=""),"",ROUND(MAX(0,MAX(0,((NETWORKDAYS.INTL(C282,E282,1,Цели!$D$9:$D$38)-1)*(Цели!$B$10-Цели!$B$9)+IF(NETWORKDAYS.INTL(E282,E282,1,Цели!$D$9:$D$38),MEDIAN(MOD(E282,1),Цели!$B$10,Цели!$B$9),Цели!$B$10)-MEDIAN(NETWORKDAYS.INTL(C282,C282,1,Цели!$D$9:$D$38)*MOD(C282,1),Цели!$B$10,Цели!$B$9))*24)-N(F282)),2))</f>
        <v/>
      </c>
      <c r="I282" s="3">
        <f>IF(G282="","",IF(G282&lt;=VLOOKUP(B282,Цели!$A$4:$C$6,2,FALSE),"Да","Нет"))</f>
        <v/>
      </c>
      <c r="J282" s="3">
        <f>IF(H282="","",IF(H282&lt;=VLOOKUP(B282,Цели!$A$4:$C$6,3,FALSE),"Да","Нет"))</f>
        <v/>
      </c>
    </row>
    <row r="283">
      <c r="A283" s="3">
        <f>IF(C283="","",ROW()-1)</f>
        <v/>
      </c>
      <c r="B283" s="3" t="n"/>
      <c r="C283" s="10" t="n"/>
      <c r="D283" s="10" t="n"/>
      <c r="E283" s="10" t="n"/>
      <c r="F283" s="3" t="n"/>
      <c r="G283" s="3">
        <f>IF(OR(C283="",D283=""),"",ROUND(MAX(0,MAX(0,((NETWORKDAYS.INTL(C283,D283,1,Цели!$D$9:$D$38)-1)*(Цели!$B$10-Цели!$B$9)+IF(NETWORKDAYS.INTL(D283,D283,1,Цели!$D$9:$D$38),MEDIAN(MOD(D283,1),Цели!$B$10,Цели!$B$9),Цели!$B$10)-MEDIAN(NETWORKDAYS.INTL(C283,C283,1,Цели!$D$9:$D$38)*MOD(C283,1),Цели!$B$10,Цели!$B$9))*24)-N(F283)),2))</f>
        <v/>
      </c>
      <c r="H283" s="3">
        <f>IF(OR(C283="",E283=""),"",ROUND(MAX(0,MAX(0,((NETWORKDAYS.INTL(C283,E283,1,Цели!$D$9:$D$38)-1)*(Цели!$B$10-Цели!$B$9)+IF(NETWORKDAYS.INTL(E283,E283,1,Цели!$D$9:$D$38),MEDIAN(MOD(E283,1),Цели!$B$10,Цели!$B$9),Цели!$B$10)-MEDIAN(NETWORKDAYS.INTL(C283,C283,1,Цели!$D$9:$D$38)*MOD(C283,1),Цели!$B$10,Цели!$B$9))*24)-N(F283)),2))</f>
        <v/>
      </c>
      <c r="I283" s="3">
        <f>IF(G283="","",IF(G283&lt;=VLOOKUP(B283,Цели!$A$4:$C$6,2,FALSE),"Да","Нет"))</f>
        <v/>
      </c>
      <c r="J283" s="3">
        <f>IF(H283="","",IF(H283&lt;=VLOOKUP(B283,Цели!$A$4:$C$6,3,FALSE),"Да","Нет"))</f>
        <v/>
      </c>
    </row>
    <row r="284">
      <c r="A284" s="3">
        <f>IF(C284="","",ROW()-1)</f>
        <v/>
      </c>
      <c r="B284" s="3" t="n"/>
      <c r="C284" s="10" t="n"/>
      <c r="D284" s="10" t="n"/>
      <c r="E284" s="10" t="n"/>
      <c r="F284" s="3" t="n"/>
      <c r="G284" s="3">
        <f>IF(OR(C284="",D284=""),"",ROUND(MAX(0,MAX(0,((NETWORKDAYS.INTL(C284,D284,1,Цели!$D$9:$D$38)-1)*(Цели!$B$10-Цели!$B$9)+IF(NETWORKDAYS.INTL(D284,D284,1,Цели!$D$9:$D$38),MEDIAN(MOD(D284,1),Цели!$B$10,Цели!$B$9),Цели!$B$10)-MEDIAN(NETWORKDAYS.INTL(C284,C284,1,Цели!$D$9:$D$38)*MOD(C284,1),Цели!$B$10,Цели!$B$9))*24)-N(F284)),2))</f>
        <v/>
      </c>
      <c r="H284" s="3">
        <f>IF(OR(C284="",E284=""),"",ROUND(MAX(0,MAX(0,((NETWORKDAYS.INTL(C284,E284,1,Цели!$D$9:$D$38)-1)*(Цели!$B$10-Цели!$B$9)+IF(NETWORKDAYS.INTL(E284,E284,1,Цели!$D$9:$D$38),MEDIAN(MOD(E284,1),Цели!$B$10,Цели!$B$9),Цели!$B$10)-MEDIAN(NETWORKDAYS.INTL(C284,C284,1,Цели!$D$9:$D$38)*MOD(C284,1),Цели!$B$10,Цели!$B$9))*24)-N(F284)),2))</f>
        <v/>
      </c>
      <c r="I284" s="3">
        <f>IF(G284="","",IF(G284&lt;=VLOOKUP(B284,Цели!$A$4:$C$6,2,FALSE),"Да","Нет"))</f>
        <v/>
      </c>
      <c r="J284" s="3">
        <f>IF(H284="","",IF(H284&lt;=VLOOKUP(B284,Цели!$A$4:$C$6,3,FALSE),"Да","Нет"))</f>
        <v/>
      </c>
    </row>
    <row r="285">
      <c r="A285" s="3">
        <f>IF(C285="","",ROW()-1)</f>
        <v/>
      </c>
      <c r="B285" s="3" t="n"/>
      <c r="C285" s="10" t="n"/>
      <c r="D285" s="10" t="n"/>
      <c r="E285" s="10" t="n"/>
      <c r="F285" s="3" t="n"/>
      <c r="G285" s="3">
        <f>IF(OR(C285="",D285=""),"",ROUND(MAX(0,MAX(0,((NETWORKDAYS.INTL(C285,D285,1,Цели!$D$9:$D$38)-1)*(Цели!$B$10-Цели!$B$9)+IF(NETWORKDAYS.INTL(D285,D285,1,Цели!$D$9:$D$38),MEDIAN(MOD(D285,1),Цели!$B$10,Цели!$B$9),Цели!$B$10)-MEDIAN(NETWORKDAYS.INTL(C285,C285,1,Цели!$D$9:$D$38)*MOD(C285,1),Цели!$B$10,Цели!$B$9))*24)-N(F285)),2))</f>
        <v/>
      </c>
      <c r="H285" s="3">
        <f>IF(OR(C285="",E285=""),"",ROUND(MAX(0,MAX(0,((NETWORKDAYS.INTL(C285,E285,1,Цели!$D$9:$D$38)-1)*(Цели!$B$10-Цели!$B$9)+IF(NETWORKDAYS.INTL(E285,E285,1,Цели!$D$9:$D$38),MEDIAN(MOD(E285,1),Цели!$B$10,Цели!$B$9),Цели!$B$10)-MEDIAN(NETWORKDAYS.INTL(C285,C285,1,Цели!$D$9:$D$38)*MOD(C285,1),Цели!$B$10,Цели!$B$9))*24)-N(F285)),2))</f>
        <v/>
      </c>
      <c r="I285" s="3">
        <f>IF(G285="","",IF(G285&lt;=VLOOKUP(B285,Цели!$A$4:$C$6,2,FALSE),"Да","Нет"))</f>
        <v/>
      </c>
      <c r="J285" s="3">
        <f>IF(H285="","",IF(H285&lt;=VLOOKUP(B285,Цели!$A$4:$C$6,3,FALSE),"Да","Нет"))</f>
        <v/>
      </c>
    </row>
    <row r="286">
      <c r="A286" s="3">
        <f>IF(C286="","",ROW()-1)</f>
        <v/>
      </c>
      <c r="B286" s="3" t="n"/>
      <c r="C286" s="10" t="n"/>
      <c r="D286" s="10" t="n"/>
      <c r="E286" s="10" t="n"/>
      <c r="F286" s="3" t="n"/>
      <c r="G286" s="3">
        <f>IF(OR(C286="",D286=""),"",ROUND(MAX(0,MAX(0,((NETWORKDAYS.INTL(C286,D286,1,Цели!$D$9:$D$38)-1)*(Цели!$B$10-Цели!$B$9)+IF(NETWORKDAYS.INTL(D286,D286,1,Цели!$D$9:$D$38),MEDIAN(MOD(D286,1),Цели!$B$10,Цели!$B$9),Цели!$B$10)-MEDIAN(NETWORKDAYS.INTL(C286,C286,1,Цели!$D$9:$D$38)*MOD(C286,1),Цели!$B$10,Цели!$B$9))*24)-N(F286)),2))</f>
        <v/>
      </c>
      <c r="H286" s="3">
        <f>IF(OR(C286="",E286=""),"",ROUND(MAX(0,MAX(0,((NETWORKDAYS.INTL(C286,E286,1,Цели!$D$9:$D$38)-1)*(Цели!$B$10-Цели!$B$9)+IF(NETWORKDAYS.INTL(E286,E286,1,Цели!$D$9:$D$38),MEDIAN(MOD(E286,1),Цели!$B$10,Цели!$B$9),Цели!$B$10)-MEDIAN(NETWORKDAYS.INTL(C286,C286,1,Цели!$D$9:$D$38)*MOD(C286,1),Цели!$B$10,Цели!$B$9))*24)-N(F286)),2))</f>
        <v/>
      </c>
      <c r="I286" s="3">
        <f>IF(G286="","",IF(G286&lt;=VLOOKUP(B286,Цели!$A$4:$C$6,2,FALSE),"Да","Нет"))</f>
        <v/>
      </c>
      <c r="J286" s="3">
        <f>IF(H286="","",IF(H286&lt;=VLOOKUP(B286,Цели!$A$4:$C$6,3,FALSE),"Да","Нет"))</f>
        <v/>
      </c>
    </row>
    <row r="287">
      <c r="A287" s="3">
        <f>IF(C287="","",ROW()-1)</f>
        <v/>
      </c>
      <c r="B287" s="3" t="n"/>
      <c r="C287" s="10" t="n"/>
      <c r="D287" s="10" t="n"/>
      <c r="E287" s="10" t="n"/>
      <c r="F287" s="3" t="n"/>
      <c r="G287" s="3">
        <f>IF(OR(C287="",D287=""),"",ROUND(MAX(0,MAX(0,((NETWORKDAYS.INTL(C287,D287,1,Цели!$D$9:$D$38)-1)*(Цели!$B$10-Цели!$B$9)+IF(NETWORKDAYS.INTL(D287,D287,1,Цели!$D$9:$D$38),MEDIAN(MOD(D287,1),Цели!$B$10,Цели!$B$9),Цели!$B$10)-MEDIAN(NETWORKDAYS.INTL(C287,C287,1,Цели!$D$9:$D$38)*MOD(C287,1),Цели!$B$10,Цели!$B$9))*24)-N(F287)),2))</f>
        <v/>
      </c>
      <c r="H287" s="3">
        <f>IF(OR(C287="",E287=""),"",ROUND(MAX(0,MAX(0,((NETWORKDAYS.INTL(C287,E287,1,Цели!$D$9:$D$38)-1)*(Цели!$B$10-Цели!$B$9)+IF(NETWORKDAYS.INTL(E287,E287,1,Цели!$D$9:$D$38),MEDIAN(MOD(E287,1),Цели!$B$10,Цели!$B$9),Цели!$B$10)-MEDIAN(NETWORKDAYS.INTL(C287,C287,1,Цели!$D$9:$D$38)*MOD(C287,1),Цели!$B$10,Цели!$B$9))*24)-N(F287)),2))</f>
        <v/>
      </c>
      <c r="I287" s="3">
        <f>IF(G287="","",IF(G287&lt;=VLOOKUP(B287,Цели!$A$4:$C$6,2,FALSE),"Да","Нет"))</f>
        <v/>
      </c>
      <c r="J287" s="3">
        <f>IF(H287="","",IF(H287&lt;=VLOOKUP(B287,Цели!$A$4:$C$6,3,FALSE),"Да","Нет"))</f>
        <v/>
      </c>
    </row>
    <row r="288">
      <c r="A288" s="3">
        <f>IF(C288="","",ROW()-1)</f>
        <v/>
      </c>
      <c r="B288" s="3" t="n"/>
      <c r="C288" s="10" t="n"/>
      <c r="D288" s="10" t="n"/>
      <c r="E288" s="10" t="n"/>
      <c r="F288" s="3" t="n"/>
      <c r="G288" s="3">
        <f>IF(OR(C288="",D288=""),"",ROUND(MAX(0,MAX(0,((NETWORKDAYS.INTL(C288,D288,1,Цели!$D$9:$D$38)-1)*(Цели!$B$10-Цели!$B$9)+IF(NETWORKDAYS.INTL(D288,D288,1,Цели!$D$9:$D$38),MEDIAN(MOD(D288,1),Цели!$B$10,Цели!$B$9),Цели!$B$10)-MEDIAN(NETWORKDAYS.INTL(C288,C288,1,Цели!$D$9:$D$38)*MOD(C288,1),Цели!$B$10,Цели!$B$9))*24)-N(F288)),2))</f>
        <v/>
      </c>
      <c r="H288" s="3">
        <f>IF(OR(C288="",E288=""),"",ROUND(MAX(0,MAX(0,((NETWORKDAYS.INTL(C288,E288,1,Цели!$D$9:$D$38)-1)*(Цели!$B$10-Цели!$B$9)+IF(NETWORKDAYS.INTL(E288,E288,1,Цели!$D$9:$D$38),MEDIAN(MOD(E288,1),Цели!$B$10,Цели!$B$9),Цели!$B$10)-MEDIAN(NETWORKDAYS.INTL(C288,C288,1,Цели!$D$9:$D$38)*MOD(C288,1),Цели!$B$10,Цели!$B$9))*24)-N(F288)),2))</f>
        <v/>
      </c>
      <c r="I288" s="3">
        <f>IF(G288="","",IF(G288&lt;=VLOOKUP(B288,Цели!$A$4:$C$6,2,FALSE),"Да","Нет"))</f>
        <v/>
      </c>
      <c r="J288" s="3">
        <f>IF(H288="","",IF(H288&lt;=VLOOKUP(B288,Цели!$A$4:$C$6,3,FALSE),"Да","Нет"))</f>
        <v/>
      </c>
    </row>
    <row r="289">
      <c r="A289" s="3">
        <f>IF(C289="","",ROW()-1)</f>
        <v/>
      </c>
      <c r="B289" s="3" t="n"/>
      <c r="C289" s="10" t="n"/>
      <c r="D289" s="10" t="n"/>
      <c r="E289" s="10" t="n"/>
      <c r="F289" s="3" t="n"/>
      <c r="G289" s="3">
        <f>IF(OR(C289="",D289=""),"",ROUND(MAX(0,MAX(0,((NETWORKDAYS.INTL(C289,D289,1,Цели!$D$9:$D$38)-1)*(Цели!$B$10-Цели!$B$9)+IF(NETWORKDAYS.INTL(D289,D289,1,Цели!$D$9:$D$38),MEDIAN(MOD(D289,1),Цели!$B$10,Цели!$B$9),Цели!$B$10)-MEDIAN(NETWORKDAYS.INTL(C289,C289,1,Цели!$D$9:$D$38)*MOD(C289,1),Цели!$B$10,Цели!$B$9))*24)-N(F289)),2))</f>
        <v/>
      </c>
      <c r="H289" s="3">
        <f>IF(OR(C289="",E289=""),"",ROUND(MAX(0,MAX(0,((NETWORKDAYS.INTL(C289,E289,1,Цели!$D$9:$D$38)-1)*(Цели!$B$10-Цели!$B$9)+IF(NETWORKDAYS.INTL(E289,E289,1,Цели!$D$9:$D$38),MEDIAN(MOD(E289,1),Цели!$B$10,Цели!$B$9),Цели!$B$10)-MEDIAN(NETWORKDAYS.INTL(C289,C289,1,Цели!$D$9:$D$38)*MOD(C289,1),Цели!$B$10,Цели!$B$9))*24)-N(F289)),2))</f>
        <v/>
      </c>
      <c r="I289" s="3">
        <f>IF(G289="","",IF(G289&lt;=VLOOKUP(B289,Цели!$A$4:$C$6,2,FALSE),"Да","Нет"))</f>
        <v/>
      </c>
      <c r="J289" s="3">
        <f>IF(H289="","",IF(H289&lt;=VLOOKUP(B289,Цели!$A$4:$C$6,3,FALSE),"Да","Нет"))</f>
        <v/>
      </c>
    </row>
    <row r="290">
      <c r="A290" s="3">
        <f>IF(C290="","",ROW()-1)</f>
        <v/>
      </c>
      <c r="B290" s="3" t="n"/>
      <c r="C290" s="10" t="n"/>
      <c r="D290" s="10" t="n"/>
      <c r="E290" s="10" t="n"/>
      <c r="F290" s="3" t="n"/>
      <c r="G290" s="3">
        <f>IF(OR(C290="",D290=""),"",ROUND(MAX(0,MAX(0,((NETWORKDAYS.INTL(C290,D290,1,Цели!$D$9:$D$38)-1)*(Цели!$B$10-Цели!$B$9)+IF(NETWORKDAYS.INTL(D290,D290,1,Цели!$D$9:$D$38),MEDIAN(MOD(D290,1),Цели!$B$10,Цели!$B$9),Цели!$B$10)-MEDIAN(NETWORKDAYS.INTL(C290,C290,1,Цели!$D$9:$D$38)*MOD(C290,1),Цели!$B$10,Цели!$B$9))*24)-N(F290)),2))</f>
        <v/>
      </c>
      <c r="H290" s="3">
        <f>IF(OR(C290="",E290=""),"",ROUND(MAX(0,MAX(0,((NETWORKDAYS.INTL(C290,E290,1,Цели!$D$9:$D$38)-1)*(Цели!$B$10-Цели!$B$9)+IF(NETWORKDAYS.INTL(E290,E290,1,Цели!$D$9:$D$38),MEDIAN(MOD(E290,1),Цели!$B$10,Цели!$B$9),Цели!$B$10)-MEDIAN(NETWORKDAYS.INTL(C290,C290,1,Цели!$D$9:$D$38)*MOD(C290,1),Цели!$B$10,Цели!$B$9))*24)-N(F290)),2))</f>
        <v/>
      </c>
      <c r="I290" s="3">
        <f>IF(G290="","",IF(G290&lt;=VLOOKUP(B290,Цели!$A$4:$C$6,2,FALSE),"Да","Нет"))</f>
        <v/>
      </c>
      <c r="J290" s="3">
        <f>IF(H290="","",IF(H290&lt;=VLOOKUP(B290,Цели!$A$4:$C$6,3,FALSE),"Да","Нет"))</f>
        <v/>
      </c>
    </row>
    <row r="291">
      <c r="A291" s="3">
        <f>IF(C291="","",ROW()-1)</f>
        <v/>
      </c>
      <c r="B291" s="3" t="n"/>
      <c r="C291" s="10" t="n"/>
      <c r="D291" s="10" t="n"/>
      <c r="E291" s="10" t="n"/>
      <c r="F291" s="3" t="n"/>
      <c r="G291" s="3">
        <f>IF(OR(C291="",D291=""),"",ROUND(MAX(0,MAX(0,((NETWORKDAYS.INTL(C291,D291,1,Цели!$D$9:$D$38)-1)*(Цели!$B$10-Цели!$B$9)+IF(NETWORKDAYS.INTL(D291,D291,1,Цели!$D$9:$D$38),MEDIAN(MOD(D291,1),Цели!$B$10,Цели!$B$9),Цели!$B$10)-MEDIAN(NETWORKDAYS.INTL(C291,C291,1,Цели!$D$9:$D$38)*MOD(C291,1),Цели!$B$10,Цели!$B$9))*24)-N(F291)),2))</f>
        <v/>
      </c>
      <c r="H291" s="3">
        <f>IF(OR(C291="",E291=""),"",ROUND(MAX(0,MAX(0,((NETWORKDAYS.INTL(C291,E291,1,Цели!$D$9:$D$38)-1)*(Цели!$B$10-Цели!$B$9)+IF(NETWORKDAYS.INTL(E291,E291,1,Цели!$D$9:$D$38),MEDIAN(MOD(E291,1),Цели!$B$10,Цели!$B$9),Цели!$B$10)-MEDIAN(NETWORKDAYS.INTL(C291,C291,1,Цели!$D$9:$D$38)*MOD(C291,1),Цели!$B$10,Цели!$B$9))*24)-N(F291)),2))</f>
        <v/>
      </c>
      <c r="I291" s="3">
        <f>IF(G291="","",IF(G291&lt;=VLOOKUP(B291,Цели!$A$4:$C$6,2,FALSE),"Да","Нет"))</f>
        <v/>
      </c>
      <c r="J291" s="3">
        <f>IF(H291="","",IF(H291&lt;=VLOOKUP(B291,Цели!$A$4:$C$6,3,FALSE),"Да","Нет"))</f>
        <v/>
      </c>
    </row>
    <row r="292">
      <c r="A292" s="3">
        <f>IF(C292="","",ROW()-1)</f>
        <v/>
      </c>
      <c r="B292" s="3" t="n"/>
      <c r="C292" s="10" t="n"/>
      <c r="D292" s="10" t="n"/>
      <c r="E292" s="10" t="n"/>
      <c r="F292" s="3" t="n"/>
      <c r="G292" s="3">
        <f>IF(OR(C292="",D292=""),"",ROUND(MAX(0,MAX(0,((NETWORKDAYS.INTL(C292,D292,1,Цели!$D$9:$D$38)-1)*(Цели!$B$10-Цели!$B$9)+IF(NETWORKDAYS.INTL(D292,D292,1,Цели!$D$9:$D$38),MEDIAN(MOD(D292,1),Цели!$B$10,Цели!$B$9),Цели!$B$10)-MEDIAN(NETWORKDAYS.INTL(C292,C292,1,Цели!$D$9:$D$38)*MOD(C292,1),Цели!$B$10,Цели!$B$9))*24)-N(F292)),2))</f>
        <v/>
      </c>
      <c r="H292" s="3">
        <f>IF(OR(C292="",E292=""),"",ROUND(MAX(0,MAX(0,((NETWORKDAYS.INTL(C292,E292,1,Цели!$D$9:$D$38)-1)*(Цели!$B$10-Цели!$B$9)+IF(NETWORKDAYS.INTL(E292,E292,1,Цели!$D$9:$D$38),MEDIAN(MOD(E292,1),Цели!$B$10,Цели!$B$9),Цели!$B$10)-MEDIAN(NETWORKDAYS.INTL(C292,C292,1,Цели!$D$9:$D$38)*MOD(C292,1),Цели!$B$10,Цели!$B$9))*24)-N(F292)),2))</f>
        <v/>
      </c>
      <c r="I292" s="3">
        <f>IF(G292="","",IF(G292&lt;=VLOOKUP(B292,Цели!$A$4:$C$6,2,FALSE),"Да","Нет"))</f>
        <v/>
      </c>
      <c r="J292" s="3">
        <f>IF(H292="","",IF(H292&lt;=VLOOKUP(B292,Цели!$A$4:$C$6,3,FALSE),"Да","Нет"))</f>
        <v/>
      </c>
    </row>
    <row r="293">
      <c r="A293" s="3">
        <f>IF(C293="","",ROW()-1)</f>
        <v/>
      </c>
      <c r="B293" s="3" t="n"/>
      <c r="C293" s="10" t="n"/>
      <c r="D293" s="10" t="n"/>
      <c r="E293" s="10" t="n"/>
      <c r="F293" s="3" t="n"/>
      <c r="G293" s="3">
        <f>IF(OR(C293="",D293=""),"",ROUND(MAX(0,MAX(0,((NETWORKDAYS.INTL(C293,D293,1,Цели!$D$9:$D$38)-1)*(Цели!$B$10-Цели!$B$9)+IF(NETWORKDAYS.INTL(D293,D293,1,Цели!$D$9:$D$38),MEDIAN(MOD(D293,1),Цели!$B$10,Цели!$B$9),Цели!$B$10)-MEDIAN(NETWORKDAYS.INTL(C293,C293,1,Цели!$D$9:$D$38)*MOD(C293,1),Цели!$B$10,Цели!$B$9))*24)-N(F293)),2))</f>
        <v/>
      </c>
      <c r="H293" s="3">
        <f>IF(OR(C293="",E293=""),"",ROUND(MAX(0,MAX(0,((NETWORKDAYS.INTL(C293,E293,1,Цели!$D$9:$D$38)-1)*(Цели!$B$10-Цели!$B$9)+IF(NETWORKDAYS.INTL(E293,E293,1,Цели!$D$9:$D$38),MEDIAN(MOD(E293,1),Цели!$B$10,Цели!$B$9),Цели!$B$10)-MEDIAN(NETWORKDAYS.INTL(C293,C293,1,Цели!$D$9:$D$38)*MOD(C293,1),Цели!$B$10,Цели!$B$9))*24)-N(F293)),2))</f>
        <v/>
      </c>
      <c r="I293" s="3">
        <f>IF(G293="","",IF(G293&lt;=VLOOKUP(B293,Цели!$A$4:$C$6,2,FALSE),"Да","Нет"))</f>
        <v/>
      </c>
      <c r="J293" s="3">
        <f>IF(H293="","",IF(H293&lt;=VLOOKUP(B293,Цели!$A$4:$C$6,3,FALSE),"Да","Нет"))</f>
        <v/>
      </c>
    </row>
    <row r="294">
      <c r="A294" s="3">
        <f>IF(C294="","",ROW()-1)</f>
        <v/>
      </c>
      <c r="B294" s="3" t="n"/>
      <c r="C294" s="10" t="n"/>
      <c r="D294" s="10" t="n"/>
      <c r="E294" s="10" t="n"/>
      <c r="F294" s="3" t="n"/>
      <c r="G294" s="3">
        <f>IF(OR(C294="",D294=""),"",ROUND(MAX(0,MAX(0,((NETWORKDAYS.INTL(C294,D294,1,Цели!$D$9:$D$38)-1)*(Цели!$B$10-Цели!$B$9)+IF(NETWORKDAYS.INTL(D294,D294,1,Цели!$D$9:$D$38),MEDIAN(MOD(D294,1),Цели!$B$10,Цели!$B$9),Цели!$B$10)-MEDIAN(NETWORKDAYS.INTL(C294,C294,1,Цели!$D$9:$D$38)*MOD(C294,1),Цели!$B$10,Цели!$B$9))*24)-N(F294)),2))</f>
        <v/>
      </c>
      <c r="H294" s="3">
        <f>IF(OR(C294="",E294=""),"",ROUND(MAX(0,MAX(0,((NETWORKDAYS.INTL(C294,E294,1,Цели!$D$9:$D$38)-1)*(Цели!$B$10-Цели!$B$9)+IF(NETWORKDAYS.INTL(E294,E294,1,Цели!$D$9:$D$38),MEDIAN(MOD(E294,1),Цели!$B$10,Цели!$B$9),Цели!$B$10)-MEDIAN(NETWORKDAYS.INTL(C294,C294,1,Цели!$D$9:$D$38)*MOD(C294,1),Цели!$B$10,Цели!$B$9))*24)-N(F294)),2))</f>
        <v/>
      </c>
      <c r="I294" s="3">
        <f>IF(G294="","",IF(G294&lt;=VLOOKUP(B294,Цели!$A$4:$C$6,2,FALSE),"Да","Нет"))</f>
        <v/>
      </c>
      <c r="J294" s="3">
        <f>IF(H294="","",IF(H294&lt;=VLOOKUP(B294,Цели!$A$4:$C$6,3,FALSE),"Да","Нет"))</f>
        <v/>
      </c>
    </row>
    <row r="295">
      <c r="A295" s="3">
        <f>IF(C295="","",ROW()-1)</f>
        <v/>
      </c>
      <c r="B295" s="3" t="n"/>
      <c r="C295" s="10" t="n"/>
      <c r="D295" s="10" t="n"/>
      <c r="E295" s="10" t="n"/>
      <c r="F295" s="3" t="n"/>
      <c r="G295" s="3">
        <f>IF(OR(C295="",D295=""),"",ROUND(MAX(0,MAX(0,((NETWORKDAYS.INTL(C295,D295,1,Цели!$D$9:$D$38)-1)*(Цели!$B$10-Цели!$B$9)+IF(NETWORKDAYS.INTL(D295,D295,1,Цели!$D$9:$D$38),MEDIAN(MOD(D295,1),Цели!$B$10,Цели!$B$9),Цели!$B$10)-MEDIAN(NETWORKDAYS.INTL(C295,C295,1,Цели!$D$9:$D$38)*MOD(C295,1),Цели!$B$10,Цели!$B$9))*24)-N(F295)),2))</f>
        <v/>
      </c>
      <c r="H295" s="3">
        <f>IF(OR(C295="",E295=""),"",ROUND(MAX(0,MAX(0,((NETWORKDAYS.INTL(C295,E295,1,Цели!$D$9:$D$38)-1)*(Цели!$B$10-Цели!$B$9)+IF(NETWORKDAYS.INTL(E295,E295,1,Цели!$D$9:$D$38),MEDIAN(MOD(E295,1),Цели!$B$10,Цели!$B$9),Цели!$B$10)-MEDIAN(NETWORKDAYS.INTL(C295,C295,1,Цели!$D$9:$D$38)*MOD(C295,1),Цели!$B$10,Цели!$B$9))*24)-N(F295)),2))</f>
        <v/>
      </c>
      <c r="I295" s="3">
        <f>IF(G295="","",IF(G295&lt;=VLOOKUP(B295,Цели!$A$4:$C$6,2,FALSE),"Да","Нет"))</f>
        <v/>
      </c>
      <c r="J295" s="3">
        <f>IF(H295="","",IF(H295&lt;=VLOOKUP(B295,Цели!$A$4:$C$6,3,FALSE),"Да","Нет"))</f>
        <v/>
      </c>
    </row>
    <row r="296">
      <c r="A296" s="3">
        <f>IF(C296="","",ROW()-1)</f>
        <v/>
      </c>
      <c r="B296" s="3" t="n"/>
      <c r="C296" s="10" t="n"/>
      <c r="D296" s="10" t="n"/>
      <c r="E296" s="10" t="n"/>
      <c r="F296" s="3" t="n"/>
      <c r="G296" s="3">
        <f>IF(OR(C296="",D296=""),"",ROUND(MAX(0,MAX(0,((NETWORKDAYS.INTL(C296,D296,1,Цели!$D$9:$D$38)-1)*(Цели!$B$10-Цели!$B$9)+IF(NETWORKDAYS.INTL(D296,D296,1,Цели!$D$9:$D$38),MEDIAN(MOD(D296,1),Цели!$B$10,Цели!$B$9),Цели!$B$10)-MEDIAN(NETWORKDAYS.INTL(C296,C296,1,Цели!$D$9:$D$38)*MOD(C296,1),Цели!$B$10,Цели!$B$9))*24)-N(F296)),2))</f>
        <v/>
      </c>
      <c r="H296" s="3">
        <f>IF(OR(C296="",E296=""),"",ROUND(MAX(0,MAX(0,((NETWORKDAYS.INTL(C296,E296,1,Цели!$D$9:$D$38)-1)*(Цели!$B$10-Цели!$B$9)+IF(NETWORKDAYS.INTL(E296,E296,1,Цели!$D$9:$D$38),MEDIAN(MOD(E296,1),Цели!$B$10,Цели!$B$9),Цели!$B$10)-MEDIAN(NETWORKDAYS.INTL(C296,C296,1,Цели!$D$9:$D$38)*MOD(C296,1),Цели!$B$10,Цели!$B$9))*24)-N(F296)),2))</f>
        <v/>
      </c>
      <c r="I296" s="3">
        <f>IF(G296="","",IF(G296&lt;=VLOOKUP(B296,Цели!$A$4:$C$6,2,FALSE),"Да","Нет"))</f>
        <v/>
      </c>
      <c r="J296" s="3">
        <f>IF(H296="","",IF(H296&lt;=VLOOKUP(B296,Цели!$A$4:$C$6,3,FALSE),"Да","Нет"))</f>
        <v/>
      </c>
    </row>
    <row r="297">
      <c r="A297" s="3">
        <f>IF(C297="","",ROW()-1)</f>
        <v/>
      </c>
      <c r="B297" s="3" t="n"/>
      <c r="C297" s="10" t="n"/>
      <c r="D297" s="10" t="n"/>
      <c r="E297" s="10" t="n"/>
      <c r="F297" s="3" t="n"/>
      <c r="G297" s="3">
        <f>IF(OR(C297="",D297=""),"",ROUND(MAX(0,MAX(0,((NETWORKDAYS.INTL(C297,D297,1,Цели!$D$9:$D$38)-1)*(Цели!$B$10-Цели!$B$9)+IF(NETWORKDAYS.INTL(D297,D297,1,Цели!$D$9:$D$38),MEDIAN(MOD(D297,1),Цели!$B$10,Цели!$B$9),Цели!$B$10)-MEDIAN(NETWORKDAYS.INTL(C297,C297,1,Цели!$D$9:$D$38)*MOD(C297,1),Цели!$B$10,Цели!$B$9))*24)-N(F297)),2))</f>
        <v/>
      </c>
      <c r="H297" s="3">
        <f>IF(OR(C297="",E297=""),"",ROUND(MAX(0,MAX(0,((NETWORKDAYS.INTL(C297,E297,1,Цели!$D$9:$D$38)-1)*(Цели!$B$10-Цели!$B$9)+IF(NETWORKDAYS.INTL(E297,E297,1,Цели!$D$9:$D$38),MEDIAN(MOD(E297,1),Цели!$B$10,Цели!$B$9),Цели!$B$10)-MEDIAN(NETWORKDAYS.INTL(C297,C297,1,Цели!$D$9:$D$38)*MOD(C297,1),Цели!$B$10,Цели!$B$9))*24)-N(F297)),2))</f>
        <v/>
      </c>
      <c r="I297" s="3">
        <f>IF(G297="","",IF(G297&lt;=VLOOKUP(B297,Цели!$A$4:$C$6,2,FALSE),"Да","Нет"))</f>
        <v/>
      </c>
      <c r="J297" s="3">
        <f>IF(H297="","",IF(H297&lt;=VLOOKUP(B297,Цели!$A$4:$C$6,3,FALSE),"Да","Нет"))</f>
        <v/>
      </c>
    </row>
    <row r="298">
      <c r="A298" s="3">
        <f>IF(C298="","",ROW()-1)</f>
        <v/>
      </c>
      <c r="B298" s="3" t="n"/>
      <c r="C298" s="10" t="n"/>
      <c r="D298" s="10" t="n"/>
      <c r="E298" s="10" t="n"/>
      <c r="F298" s="3" t="n"/>
      <c r="G298" s="3">
        <f>IF(OR(C298="",D298=""),"",ROUND(MAX(0,MAX(0,((NETWORKDAYS.INTL(C298,D298,1,Цели!$D$9:$D$38)-1)*(Цели!$B$10-Цели!$B$9)+IF(NETWORKDAYS.INTL(D298,D298,1,Цели!$D$9:$D$38),MEDIAN(MOD(D298,1),Цели!$B$10,Цели!$B$9),Цели!$B$10)-MEDIAN(NETWORKDAYS.INTL(C298,C298,1,Цели!$D$9:$D$38)*MOD(C298,1),Цели!$B$10,Цели!$B$9))*24)-N(F298)),2))</f>
        <v/>
      </c>
      <c r="H298" s="3">
        <f>IF(OR(C298="",E298=""),"",ROUND(MAX(0,MAX(0,((NETWORKDAYS.INTL(C298,E298,1,Цели!$D$9:$D$38)-1)*(Цели!$B$10-Цели!$B$9)+IF(NETWORKDAYS.INTL(E298,E298,1,Цели!$D$9:$D$38),MEDIAN(MOD(E298,1),Цели!$B$10,Цели!$B$9),Цели!$B$10)-MEDIAN(NETWORKDAYS.INTL(C298,C298,1,Цели!$D$9:$D$38)*MOD(C298,1),Цели!$B$10,Цели!$B$9))*24)-N(F298)),2))</f>
        <v/>
      </c>
      <c r="I298" s="3">
        <f>IF(G298="","",IF(G298&lt;=VLOOKUP(B298,Цели!$A$4:$C$6,2,FALSE),"Да","Нет"))</f>
        <v/>
      </c>
      <c r="J298" s="3">
        <f>IF(H298="","",IF(H298&lt;=VLOOKUP(B298,Цели!$A$4:$C$6,3,FALSE),"Да","Нет"))</f>
        <v/>
      </c>
    </row>
    <row r="299">
      <c r="A299" s="3">
        <f>IF(C299="","",ROW()-1)</f>
        <v/>
      </c>
      <c r="B299" s="3" t="n"/>
      <c r="C299" s="10" t="n"/>
      <c r="D299" s="10" t="n"/>
      <c r="E299" s="10" t="n"/>
      <c r="F299" s="3" t="n"/>
      <c r="G299" s="3">
        <f>IF(OR(C299="",D299=""),"",ROUND(MAX(0,MAX(0,((NETWORKDAYS.INTL(C299,D299,1,Цели!$D$9:$D$38)-1)*(Цели!$B$10-Цели!$B$9)+IF(NETWORKDAYS.INTL(D299,D299,1,Цели!$D$9:$D$38),MEDIAN(MOD(D299,1),Цели!$B$10,Цели!$B$9),Цели!$B$10)-MEDIAN(NETWORKDAYS.INTL(C299,C299,1,Цели!$D$9:$D$38)*MOD(C299,1),Цели!$B$10,Цели!$B$9))*24)-N(F299)),2))</f>
        <v/>
      </c>
      <c r="H299" s="3">
        <f>IF(OR(C299="",E299=""),"",ROUND(MAX(0,MAX(0,((NETWORKDAYS.INTL(C299,E299,1,Цели!$D$9:$D$38)-1)*(Цели!$B$10-Цели!$B$9)+IF(NETWORKDAYS.INTL(E299,E299,1,Цели!$D$9:$D$38),MEDIAN(MOD(E299,1),Цели!$B$10,Цели!$B$9),Цели!$B$10)-MEDIAN(NETWORKDAYS.INTL(C299,C299,1,Цели!$D$9:$D$38)*MOD(C299,1),Цели!$B$10,Цели!$B$9))*24)-N(F299)),2))</f>
        <v/>
      </c>
      <c r="I299" s="3">
        <f>IF(G299="","",IF(G299&lt;=VLOOKUP(B299,Цели!$A$4:$C$6,2,FALSE),"Да","Нет"))</f>
        <v/>
      </c>
      <c r="J299" s="3">
        <f>IF(H299="","",IF(H299&lt;=VLOOKUP(B299,Цели!$A$4:$C$6,3,FALSE),"Да","Нет"))</f>
        <v/>
      </c>
    </row>
    <row r="300">
      <c r="A300" s="3">
        <f>IF(C300="","",ROW()-1)</f>
        <v/>
      </c>
      <c r="B300" s="3" t="n"/>
      <c r="C300" s="10" t="n"/>
      <c r="D300" s="10" t="n"/>
      <c r="E300" s="10" t="n"/>
      <c r="F300" s="3" t="n"/>
      <c r="G300" s="3">
        <f>IF(OR(C300="",D300=""),"",ROUND(MAX(0,MAX(0,((NETWORKDAYS.INTL(C300,D300,1,Цели!$D$9:$D$38)-1)*(Цели!$B$10-Цели!$B$9)+IF(NETWORKDAYS.INTL(D300,D300,1,Цели!$D$9:$D$38),MEDIAN(MOD(D300,1),Цели!$B$10,Цели!$B$9),Цели!$B$10)-MEDIAN(NETWORKDAYS.INTL(C300,C300,1,Цели!$D$9:$D$38)*MOD(C300,1),Цели!$B$10,Цели!$B$9))*24)-N(F300)),2))</f>
        <v/>
      </c>
      <c r="H300" s="3">
        <f>IF(OR(C300="",E300=""),"",ROUND(MAX(0,MAX(0,((NETWORKDAYS.INTL(C300,E300,1,Цели!$D$9:$D$38)-1)*(Цели!$B$10-Цели!$B$9)+IF(NETWORKDAYS.INTL(E300,E300,1,Цели!$D$9:$D$38),MEDIAN(MOD(E300,1),Цели!$B$10,Цели!$B$9),Цели!$B$10)-MEDIAN(NETWORKDAYS.INTL(C300,C300,1,Цели!$D$9:$D$38)*MOD(C300,1),Цели!$B$10,Цели!$B$9))*24)-N(F300)),2))</f>
        <v/>
      </c>
      <c r="I300" s="3">
        <f>IF(G300="","",IF(G300&lt;=VLOOKUP(B300,Цели!$A$4:$C$6,2,FALSE),"Да","Нет"))</f>
        <v/>
      </c>
      <c r="J300" s="3">
        <f>IF(H300="","",IF(H300&lt;=VLOOKUP(B300,Цели!$A$4:$C$6,3,FALSE),"Да","Нет"))</f>
        <v/>
      </c>
    </row>
    <row r="301">
      <c r="A301" s="3">
        <f>IF(C301="","",ROW()-1)</f>
        <v/>
      </c>
      <c r="B301" s="3" t="n"/>
      <c r="C301" s="10" t="n"/>
      <c r="D301" s="10" t="n"/>
      <c r="E301" s="10" t="n"/>
      <c r="F301" s="3" t="n"/>
      <c r="G301" s="3">
        <f>IF(OR(C301="",D301=""),"",ROUND(MAX(0,MAX(0,((NETWORKDAYS.INTL(C301,D301,1,Цели!$D$9:$D$38)-1)*(Цели!$B$10-Цели!$B$9)+IF(NETWORKDAYS.INTL(D301,D301,1,Цели!$D$9:$D$38),MEDIAN(MOD(D301,1),Цели!$B$10,Цели!$B$9),Цели!$B$10)-MEDIAN(NETWORKDAYS.INTL(C301,C301,1,Цели!$D$9:$D$38)*MOD(C301,1),Цели!$B$10,Цели!$B$9))*24)-N(F301)),2))</f>
        <v/>
      </c>
      <c r="H301" s="3">
        <f>IF(OR(C301="",E301=""),"",ROUND(MAX(0,MAX(0,((NETWORKDAYS.INTL(C301,E301,1,Цели!$D$9:$D$38)-1)*(Цели!$B$10-Цели!$B$9)+IF(NETWORKDAYS.INTL(E301,E301,1,Цели!$D$9:$D$38),MEDIAN(MOD(E301,1),Цели!$B$10,Цели!$B$9),Цели!$B$10)-MEDIAN(NETWORKDAYS.INTL(C301,C301,1,Цели!$D$9:$D$38)*MOD(C301,1),Цели!$B$10,Цели!$B$9))*24)-N(F301)),2))</f>
        <v/>
      </c>
      <c r="I301" s="3">
        <f>IF(G301="","",IF(G301&lt;=VLOOKUP(B301,Цели!$A$4:$C$6,2,FALSE),"Да","Нет"))</f>
        <v/>
      </c>
      <c r="J301" s="3">
        <f>IF(H301="","",IF(H301&lt;=VLOOKUP(B301,Цели!$A$4:$C$6,3,FALSE),"Да","Нет"))</f>
        <v/>
      </c>
    </row>
    <row r="302">
      <c r="A302" s="3">
        <f>IF(C302="","",ROW()-1)</f>
        <v/>
      </c>
      <c r="B302" s="3" t="n"/>
      <c r="C302" s="10" t="n"/>
      <c r="D302" s="10" t="n"/>
      <c r="E302" s="10" t="n"/>
      <c r="F302" s="3" t="n"/>
      <c r="G302" s="3">
        <f>IF(OR(C302="",D302=""),"",ROUND(MAX(0,MAX(0,((NETWORKDAYS.INTL(C302,D302,1,Цели!$D$9:$D$38)-1)*(Цели!$B$10-Цели!$B$9)+IF(NETWORKDAYS.INTL(D302,D302,1,Цели!$D$9:$D$38),MEDIAN(MOD(D302,1),Цели!$B$10,Цели!$B$9),Цели!$B$10)-MEDIAN(NETWORKDAYS.INTL(C302,C302,1,Цели!$D$9:$D$38)*MOD(C302,1),Цели!$B$10,Цели!$B$9))*24)-N(F302)),2))</f>
        <v/>
      </c>
      <c r="H302" s="3">
        <f>IF(OR(C302="",E302=""),"",ROUND(MAX(0,MAX(0,((NETWORKDAYS.INTL(C302,E302,1,Цели!$D$9:$D$38)-1)*(Цели!$B$10-Цели!$B$9)+IF(NETWORKDAYS.INTL(E302,E302,1,Цели!$D$9:$D$38),MEDIAN(MOD(E302,1),Цели!$B$10,Цели!$B$9),Цели!$B$10)-MEDIAN(NETWORKDAYS.INTL(C302,C302,1,Цели!$D$9:$D$38)*MOD(C302,1),Цели!$B$10,Цели!$B$9))*24)-N(F302)),2))</f>
        <v/>
      </c>
      <c r="I302" s="3">
        <f>IF(G302="","",IF(G302&lt;=VLOOKUP(B302,Цели!$A$4:$C$6,2,FALSE),"Да","Нет"))</f>
        <v/>
      </c>
      <c r="J302" s="3">
        <f>IF(H302="","",IF(H302&lt;=VLOOKUP(B302,Цели!$A$4:$C$6,3,FALSE),"Да","Нет"))</f>
        <v/>
      </c>
    </row>
    <row r="303">
      <c r="A303" s="3">
        <f>IF(C303="","",ROW()-1)</f>
        <v/>
      </c>
      <c r="B303" s="3" t="n"/>
      <c r="C303" s="10" t="n"/>
      <c r="D303" s="10" t="n"/>
      <c r="E303" s="10" t="n"/>
      <c r="F303" s="3" t="n"/>
      <c r="G303" s="3">
        <f>IF(OR(C303="",D303=""),"",ROUND(MAX(0,MAX(0,((NETWORKDAYS.INTL(C303,D303,1,Цели!$D$9:$D$38)-1)*(Цели!$B$10-Цели!$B$9)+IF(NETWORKDAYS.INTL(D303,D303,1,Цели!$D$9:$D$38),MEDIAN(MOD(D303,1),Цели!$B$10,Цели!$B$9),Цели!$B$10)-MEDIAN(NETWORKDAYS.INTL(C303,C303,1,Цели!$D$9:$D$38)*MOD(C303,1),Цели!$B$10,Цели!$B$9))*24)-N(F303)),2))</f>
        <v/>
      </c>
      <c r="H303" s="3">
        <f>IF(OR(C303="",E303=""),"",ROUND(MAX(0,MAX(0,((NETWORKDAYS.INTL(C303,E303,1,Цели!$D$9:$D$38)-1)*(Цели!$B$10-Цели!$B$9)+IF(NETWORKDAYS.INTL(E303,E303,1,Цели!$D$9:$D$38),MEDIAN(MOD(E303,1),Цели!$B$10,Цели!$B$9),Цели!$B$10)-MEDIAN(NETWORKDAYS.INTL(C303,C303,1,Цели!$D$9:$D$38)*MOD(C303,1),Цели!$B$10,Цели!$B$9))*24)-N(F303)),2))</f>
        <v/>
      </c>
      <c r="I303" s="3">
        <f>IF(G303="","",IF(G303&lt;=VLOOKUP(B303,Цели!$A$4:$C$6,2,FALSE),"Да","Нет"))</f>
        <v/>
      </c>
      <c r="J303" s="3">
        <f>IF(H303="","",IF(H303&lt;=VLOOKUP(B303,Цели!$A$4:$C$6,3,FALSE),"Да","Нет"))</f>
        <v/>
      </c>
    </row>
    <row r="304">
      <c r="A304" s="3">
        <f>IF(C304="","",ROW()-1)</f>
        <v/>
      </c>
      <c r="B304" s="3" t="n"/>
      <c r="C304" s="10" t="n"/>
      <c r="D304" s="10" t="n"/>
      <c r="E304" s="10" t="n"/>
      <c r="F304" s="3" t="n"/>
      <c r="G304" s="3">
        <f>IF(OR(C304="",D304=""),"",ROUND(MAX(0,MAX(0,((NETWORKDAYS.INTL(C304,D304,1,Цели!$D$9:$D$38)-1)*(Цели!$B$10-Цели!$B$9)+IF(NETWORKDAYS.INTL(D304,D304,1,Цели!$D$9:$D$38),MEDIAN(MOD(D304,1),Цели!$B$10,Цели!$B$9),Цели!$B$10)-MEDIAN(NETWORKDAYS.INTL(C304,C304,1,Цели!$D$9:$D$38)*MOD(C304,1),Цели!$B$10,Цели!$B$9))*24)-N(F304)),2))</f>
        <v/>
      </c>
      <c r="H304" s="3">
        <f>IF(OR(C304="",E304=""),"",ROUND(MAX(0,MAX(0,((NETWORKDAYS.INTL(C304,E304,1,Цели!$D$9:$D$38)-1)*(Цели!$B$10-Цели!$B$9)+IF(NETWORKDAYS.INTL(E304,E304,1,Цели!$D$9:$D$38),MEDIAN(MOD(E304,1),Цели!$B$10,Цели!$B$9),Цели!$B$10)-MEDIAN(NETWORKDAYS.INTL(C304,C304,1,Цели!$D$9:$D$38)*MOD(C304,1),Цели!$B$10,Цели!$B$9))*24)-N(F304)),2))</f>
        <v/>
      </c>
      <c r="I304" s="3">
        <f>IF(G304="","",IF(G304&lt;=VLOOKUP(B304,Цели!$A$4:$C$6,2,FALSE),"Да","Нет"))</f>
        <v/>
      </c>
      <c r="J304" s="3">
        <f>IF(H304="","",IF(H304&lt;=VLOOKUP(B304,Цели!$A$4:$C$6,3,FALSE),"Да","Нет"))</f>
        <v/>
      </c>
    </row>
    <row r="305">
      <c r="A305" s="3">
        <f>IF(C305="","",ROW()-1)</f>
        <v/>
      </c>
      <c r="B305" s="3" t="n"/>
      <c r="C305" s="10" t="n"/>
      <c r="D305" s="10" t="n"/>
      <c r="E305" s="10" t="n"/>
      <c r="F305" s="3" t="n"/>
      <c r="G305" s="3">
        <f>IF(OR(C305="",D305=""),"",ROUND(MAX(0,MAX(0,((NETWORKDAYS.INTL(C305,D305,1,Цели!$D$9:$D$38)-1)*(Цели!$B$10-Цели!$B$9)+IF(NETWORKDAYS.INTL(D305,D305,1,Цели!$D$9:$D$38),MEDIAN(MOD(D305,1),Цели!$B$10,Цели!$B$9),Цели!$B$10)-MEDIAN(NETWORKDAYS.INTL(C305,C305,1,Цели!$D$9:$D$38)*MOD(C305,1),Цели!$B$10,Цели!$B$9))*24)-N(F305)),2))</f>
        <v/>
      </c>
      <c r="H305" s="3">
        <f>IF(OR(C305="",E305=""),"",ROUND(MAX(0,MAX(0,((NETWORKDAYS.INTL(C305,E305,1,Цели!$D$9:$D$38)-1)*(Цели!$B$10-Цели!$B$9)+IF(NETWORKDAYS.INTL(E305,E305,1,Цели!$D$9:$D$38),MEDIAN(MOD(E305,1),Цели!$B$10,Цели!$B$9),Цели!$B$10)-MEDIAN(NETWORKDAYS.INTL(C305,C305,1,Цели!$D$9:$D$38)*MOD(C305,1),Цели!$B$10,Цели!$B$9))*24)-N(F305)),2))</f>
        <v/>
      </c>
      <c r="I305" s="3">
        <f>IF(G305="","",IF(G305&lt;=VLOOKUP(B305,Цели!$A$4:$C$6,2,FALSE),"Да","Нет"))</f>
        <v/>
      </c>
      <c r="J305" s="3">
        <f>IF(H305="","",IF(H305&lt;=VLOOKUP(B305,Цели!$A$4:$C$6,3,FALSE),"Да","Нет"))</f>
        <v/>
      </c>
    </row>
    <row r="306">
      <c r="A306" s="3">
        <f>IF(C306="","",ROW()-1)</f>
        <v/>
      </c>
      <c r="B306" s="3" t="n"/>
      <c r="C306" s="10" t="n"/>
      <c r="D306" s="10" t="n"/>
      <c r="E306" s="10" t="n"/>
      <c r="F306" s="3" t="n"/>
      <c r="G306" s="3">
        <f>IF(OR(C306="",D306=""),"",ROUND(MAX(0,MAX(0,((NETWORKDAYS.INTL(C306,D306,1,Цели!$D$9:$D$38)-1)*(Цели!$B$10-Цели!$B$9)+IF(NETWORKDAYS.INTL(D306,D306,1,Цели!$D$9:$D$38),MEDIAN(MOD(D306,1),Цели!$B$10,Цели!$B$9),Цели!$B$10)-MEDIAN(NETWORKDAYS.INTL(C306,C306,1,Цели!$D$9:$D$38)*MOD(C306,1),Цели!$B$10,Цели!$B$9))*24)-N(F306)),2))</f>
        <v/>
      </c>
      <c r="H306" s="3">
        <f>IF(OR(C306="",E306=""),"",ROUND(MAX(0,MAX(0,((NETWORKDAYS.INTL(C306,E306,1,Цели!$D$9:$D$38)-1)*(Цели!$B$10-Цели!$B$9)+IF(NETWORKDAYS.INTL(E306,E306,1,Цели!$D$9:$D$38),MEDIAN(MOD(E306,1),Цели!$B$10,Цели!$B$9),Цели!$B$10)-MEDIAN(NETWORKDAYS.INTL(C306,C306,1,Цели!$D$9:$D$38)*MOD(C306,1),Цели!$B$10,Цели!$B$9))*24)-N(F306)),2))</f>
        <v/>
      </c>
      <c r="I306" s="3">
        <f>IF(G306="","",IF(G306&lt;=VLOOKUP(B306,Цели!$A$4:$C$6,2,FALSE),"Да","Нет"))</f>
        <v/>
      </c>
      <c r="J306" s="3">
        <f>IF(H306="","",IF(H306&lt;=VLOOKUP(B306,Цели!$A$4:$C$6,3,FALSE),"Да","Нет"))</f>
        <v/>
      </c>
    </row>
    <row r="307">
      <c r="A307" s="3">
        <f>IF(C307="","",ROW()-1)</f>
        <v/>
      </c>
      <c r="B307" s="3" t="n"/>
      <c r="C307" s="10" t="n"/>
      <c r="D307" s="10" t="n"/>
      <c r="E307" s="10" t="n"/>
      <c r="F307" s="3" t="n"/>
      <c r="G307" s="3">
        <f>IF(OR(C307="",D307=""),"",ROUND(MAX(0,MAX(0,((NETWORKDAYS.INTL(C307,D307,1,Цели!$D$9:$D$38)-1)*(Цели!$B$10-Цели!$B$9)+IF(NETWORKDAYS.INTL(D307,D307,1,Цели!$D$9:$D$38),MEDIAN(MOD(D307,1),Цели!$B$10,Цели!$B$9),Цели!$B$10)-MEDIAN(NETWORKDAYS.INTL(C307,C307,1,Цели!$D$9:$D$38)*MOD(C307,1),Цели!$B$10,Цели!$B$9))*24)-N(F307)),2))</f>
        <v/>
      </c>
      <c r="H307" s="3">
        <f>IF(OR(C307="",E307=""),"",ROUND(MAX(0,MAX(0,((NETWORKDAYS.INTL(C307,E307,1,Цели!$D$9:$D$38)-1)*(Цели!$B$10-Цели!$B$9)+IF(NETWORKDAYS.INTL(E307,E307,1,Цели!$D$9:$D$38),MEDIAN(MOD(E307,1),Цели!$B$10,Цели!$B$9),Цели!$B$10)-MEDIAN(NETWORKDAYS.INTL(C307,C307,1,Цели!$D$9:$D$38)*MOD(C307,1),Цели!$B$10,Цели!$B$9))*24)-N(F307)),2))</f>
        <v/>
      </c>
      <c r="I307" s="3">
        <f>IF(G307="","",IF(G307&lt;=VLOOKUP(B307,Цели!$A$4:$C$6,2,FALSE),"Да","Нет"))</f>
        <v/>
      </c>
      <c r="J307" s="3">
        <f>IF(H307="","",IF(H307&lt;=VLOOKUP(B307,Цели!$A$4:$C$6,3,FALSE),"Да","Нет"))</f>
        <v/>
      </c>
    </row>
    <row r="308">
      <c r="A308" s="3">
        <f>IF(C308="","",ROW()-1)</f>
        <v/>
      </c>
      <c r="B308" s="3" t="n"/>
      <c r="C308" s="10" t="n"/>
      <c r="D308" s="10" t="n"/>
      <c r="E308" s="10" t="n"/>
      <c r="F308" s="3" t="n"/>
      <c r="G308" s="3">
        <f>IF(OR(C308="",D308=""),"",ROUND(MAX(0,MAX(0,((NETWORKDAYS.INTL(C308,D308,1,Цели!$D$9:$D$38)-1)*(Цели!$B$10-Цели!$B$9)+IF(NETWORKDAYS.INTL(D308,D308,1,Цели!$D$9:$D$38),MEDIAN(MOD(D308,1),Цели!$B$10,Цели!$B$9),Цели!$B$10)-MEDIAN(NETWORKDAYS.INTL(C308,C308,1,Цели!$D$9:$D$38)*MOD(C308,1),Цели!$B$10,Цели!$B$9))*24)-N(F308)),2))</f>
        <v/>
      </c>
      <c r="H308" s="3">
        <f>IF(OR(C308="",E308=""),"",ROUND(MAX(0,MAX(0,((NETWORKDAYS.INTL(C308,E308,1,Цели!$D$9:$D$38)-1)*(Цели!$B$10-Цели!$B$9)+IF(NETWORKDAYS.INTL(E308,E308,1,Цели!$D$9:$D$38),MEDIAN(MOD(E308,1),Цели!$B$10,Цели!$B$9),Цели!$B$10)-MEDIAN(NETWORKDAYS.INTL(C308,C308,1,Цели!$D$9:$D$38)*MOD(C308,1),Цели!$B$10,Цели!$B$9))*24)-N(F308)),2))</f>
        <v/>
      </c>
      <c r="I308" s="3">
        <f>IF(G308="","",IF(G308&lt;=VLOOKUP(B308,Цели!$A$4:$C$6,2,FALSE),"Да","Нет"))</f>
        <v/>
      </c>
      <c r="J308" s="3">
        <f>IF(H308="","",IF(H308&lt;=VLOOKUP(B308,Цели!$A$4:$C$6,3,FALSE),"Да","Нет"))</f>
        <v/>
      </c>
    </row>
    <row r="309">
      <c r="A309" s="3">
        <f>IF(C309="","",ROW()-1)</f>
        <v/>
      </c>
      <c r="B309" s="3" t="n"/>
      <c r="C309" s="10" t="n"/>
      <c r="D309" s="10" t="n"/>
      <c r="E309" s="10" t="n"/>
      <c r="F309" s="3" t="n"/>
      <c r="G309" s="3">
        <f>IF(OR(C309="",D309=""),"",ROUND(MAX(0,MAX(0,((NETWORKDAYS.INTL(C309,D309,1,Цели!$D$9:$D$38)-1)*(Цели!$B$10-Цели!$B$9)+IF(NETWORKDAYS.INTL(D309,D309,1,Цели!$D$9:$D$38),MEDIAN(MOD(D309,1),Цели!$B$10,Цели!$B$9),Цели!$B$10)-MEDIAN(NETWORKDAYS.INTL(C309,C309,1,Цели!$D$9:$D$38)*MOD(C309,1),Цели!$B$10,Цели!$B$9))*24)-N(F309)),2))</f>
        <v/>
      </c>
      <c r="H309" s="3">
        <f>IF(OR(C309="",E309=""),"",ROUND(MAX(0,MAX(0,((NETWORKDAYS.INTL(C309,E309,1,Цели!$D$9:$D$38)-1)*(Цели!$B$10-Цели!$B$9)+IF(NETWORKDAYS.INTL(E309,E309,1,Цели!$D$9:$D$38),MEDIAN(MOD(E309,1),Цели!$B$10,Цели!$B$9),Цели!$B$10)-MEDIAN(NETWORKDAYS.INTL(C309,C309,1,Цели!$D$9:$D$38)*MOD(C309,1),Цели!$B$10,Цели!$B$9))*24)-N(F309)),2))</f>
        <v/>
      </c>
      <c r="I309" s="3">
        <f>IF(G309="","",IF(G309&lt;=VLOOKUP(B309,Цели!$A$4:$C$6,2,FALSE),"Да","Нет"))</f>
        <v/>
      </c>
      <c r="J309" s="3">
        <f>IF(H309="","",IF(H309&lt;=VLOOKUP(B309,Цели!$A$4:$C$6,3,FALSE),"Да","Нет"))</f>
        <v/>
      </c>
    </row>
    <row r="310">
      <c r="A310" s="3">
        <f>IF(C310="","",ROW()-1)</f>
        <v/>
      </c>
      <c r="B310" s="3" t="n"/>
      <c r="C310" s="10" t="n"/>
      <c r="D310" s="10" t="n"/>
      <c r="E310" s="10" t="n"/>
      <c r="F310" s="3" t="n"/>
      <c r="G310" s="3">
        <f>IF(OR(C310="",D310=""),"",ROUND(MAX(0,MAX(0,((NETWORKDAYS.INTL(C310,D310,1,Цели!$D$9:$D$38)-1)*(Цели!$B$10-Цели!$B$9)+IF(NETWORKDAYS.INTL(D310,D310,1,Цели!$D$9:$D$38),MEDIAN(MOD(D310,1),Цели!$B$10,Цели!$B$9),Цели!$B$10)-MEDIAN(NETWORKDAYS.INTL(C310,C310,1,Цели!$D$9:$D$38)*MOD(C310,1),Цели!$B$10,Цели!$B$9))*24)-N(F310)),2))</f>
        <v/>
      </c>
      <c r="H310" s="3">
        <f>IF(OR(C310="",E310=""),"",ROUND(MAX(0,MAX(0,((NETWORKDAYS.INTL(C310,E310,1,Цели!$D$9:$D$38)-1)*(Цели!$B$10-Цели!$B$9)+IF(NETWORKDAYS.INTL(E310,E310,1,Цели!$D$9:$D$38),MEDIAN(MOD(E310,1),Цели!$B$10,Цели!$B$9),Цели!$B$10)-MEDIAN(NETWORKDAYS.INTL(C310,C310,1,Цели!$D$9:$D$38)*MOD(C310,1),Цели!$B$10,Цели!$B$9))*24)-N(F310)),2))</f>
        <v/>
      </c>
      <c r="I310" s="3">
        <f>IF(G310="","",IF(G310&lt;=VLOOKUP(B310,Цели!$A$4:$C$6,2,FALSE),"Да","Нет"))</f>
        <v/>
      </c>
      <c r="J310" s="3">
        <f>IF(H310="","",IF(H310&lt;=VLOOKUP(B310,Цели!$A$4:$C$6,3,FALSE),"Да","Нет"))</f>
        <v/>
      </c>
    </row>
    <row r="311">
      <c r="A311" s="3">
        <f>IF(C311="","",ROW()-1)</f>
        <v/>
      </c>
      <c r="B311" s="3" t="n"/>
      <c r="C311" s="10" t="n"/>
      <c r="D311" s="10" t="n"/>
      <c r="E311" s="10" t="n"/>
      <c r="F311" s="3" t="n"/>
      <c r="G311" s="3">
        <f>IF(OR(C311="",D311=""),"",ROUND(MAX(0,MAX(0,((NETWORKDAYS.INTL(C311,D311,1,Цели!$D$9:$D$38)-1)*(Цели!$B$10-Цели!$B$9)+IF(NETWORKDAYS.INTL(D311,D311,1,Цели!$D$9:$D$38),MEDIAN(MOD(D311,1),Цели!$B$10,Цели!$B$9),Цели!$B$10)-MEDIAN(NETWORKDAYS.INTL(C311,C311,1,Цели!$D$9:$D$38)*MOD(C311,1),Цели!$B$10,Цели!$B$9))*24)-N(F311)),2))</f>
        <v/>
      </c>
      <c r="H311" s="3">
        <f>IF(OR(C311="",E311=""),"",ROUND(MAX(0,MAX(0,((NETWORKDAYS.INTL(C311,E311,1,Цели!$D$9:$D$38)-1)*(Цели!$B$10-Цели!$B$9)+IF(NETWORKDAYS.INTL(E311,E311,1,Цели!$D$9:$D$38),MEDIAN(MOD(E311,1),Цели!$B$10,Цели!$B$9),Цели!$B$10)-MEDIAN(NETWORKDAYS.INTL(C311,C311,1,Цели!$D$9:$D$38)*MOD(C311,1),Цели!$B$10,Цели!$B$9))*24)-N(F311)),2))</f>
        <v/>
      </c>
      <c r="I311" s="3">
        <f>IF(G311="","",IF(G311&lt;=VLOOKUP(B311,Цели!$A$4:$C$6,2,FALSE),"Да","Нет"))</f>
        <v/>
      </c>
      <c r="J311" s="3">
        <f>IF(H311="","",IF(H311&lt;=VLOOKUP(B311,Цели!$A$4:$C$6,3,FALSE),"Да","Нет"))</f>
        <v/>
      </c>
    </row>
    <row r="312">
      <c r="A312" s="3">
        <f>IF(C312="","",ROW()-1)</f>
        <v/>
      </c>
      <c r="B312" s="3" t="n"/>
      <c r="C312" s="10" t="n"/>
      <c r="D312" s="10" t="n"/>
      <c r="E312" s="10" t="n"/>
      <c r="F312" s="3" t="n"/>
      <c r="G312" s="3">
        <f>IF(OR(C312="",D312=""),"",ROUND(MAX(0,MAX(0,((NETWORKDAYS.INTL(C312,D312,1,Цели!$D$9:$D$38)-1)*(Цели!$B$10-Цели!$B$9)+IF(NETWORKDAYS.INTL(D312,D312,1,Цели!$D$9:$D$38),MEDIAN(MOD(D312,1),Цели!$B$10,Цели!$B$9),Цели!$B$10)-MEDIAN(NETWORKDAYS.INTL(C312,C312,1,Цели!$D$9:$D$38)*MOD(C312,1),Цели!$B$10,Цели!$B$9))*24)-N(F312)),2))</f>
        <v/>
      </c>
      <c r="H312" s="3">
        <f>IF(OR(C312="",E312=""),"",ROUND(MAX(0,MAX(0,((NETWORKDAYS.INTL(C312,E312,1,Цели!$D$9:$D$38)-1)*(Цели!$B$10-Цели!$B$9)+IF(NETWORKDAYS.INTL(E312,E312,1,Цели!$D$9:$D$38),MEDIAN(MOD(E312,1),Цели!$B$10,Цели!$B$9),Цели!$B$10)-MEDIAN(NETWORKDAYS.INTL(C312,C312,1,Цели!$D$9:$D$38)*MOD(C312,1),Цели!$B$10,Цели!$B$9))*24)-N(F312)),2))</f>
        <v/>
      </c>
      <c r="I312" s="3">
        <f>IF(G312="","",IF(G312&lt;=VLOOKUP(B312,Цели!$A$4:$C$6,2,FALSE),"Да","Нет"))</f>
        <v/>
      </c>
      <c r="J312" s="3">
        <f>IF(H312="","",IF(H312&lt;=VLOOKUP(B312,Цели!$A$4:$C$6,3,FALSE),"Да","Нет"))</f>
        <v/>
      </c>
    </row>
    <row r="313">
      <c r="A313" s="3">
        <f>IF(C313="","",ROW()-1)</f>
        <v/>
      </c>
      <c r="B313" s="3" t="n"/>
      <c r="C313" s="10" t="n"/>
      <c r="D313" s="10" t="n"/>
      <c r="E313" s="10" t="n"/>
      <c r="F313" s="3" t="n"/>
      <c r="G313" s="3">
        <f>IF(OR(C313="",D313=""),"",ROUND(MAX(0,MAX(0,((NETWORKDAYS.INTL(C313,D313,1,Цели!$D$9:$D$38)-1)*(Цели!$B$10-Цели!$B$9)+IF(NETWORKDAYS.INTL(D313,D313,1,Цели!$D$9:$D$38),MEDIAN(MOD(D313,1),Цели!$B$10,Цели!$B$9),Цели!$B$10)-MEDIAN(NETWORKDAYS.INTL(C313,C313,1,Цели!$D$9:$D$38)*MOD(C313,1),Цели!$B$10,Цели!$B$9))*24)-N(F313)),2))</f>
        <v/>
      </c>
      <c r="H313" s="3">
        <f>IF(OR(C313="",E313=""),"",ROUND(MAX(0,MAX(0,((NETWORKDAYS.INTL(C313,E313,1,Цели!$D$9:$D$38)-1)*(Цели!$B$10-Цели!$B$9)+IF(NETWORKDAYS.INTL(E313,E313,1,Цели!$D$9:$D$38),MEDIAN(MOD(E313,1),Цели!$B$10,Цели!$B$9),Цели!$B$10)-MEDIAN(NETWORKDAYS.INTL(C313,C313,1,Цели!$D$9:$D$38)*MOD(C313,1),Цели!$B$10,Цели!$B$9))*24)-N(F313)),2))</f>
        <v/>
      </c>
      <c r="I313" s="3">
        <f>IF(G313="","",IF(G313&lt;=VLOOKUP(B313,Цели!$A$4:$C$6,2,FALSE),"Да","Нет"))</f>
        <v/>
      </c>
      <c r="J313" s="3">
        <f>IF(H313="","",IF(H313&lt;=VLOOKUP(B313,Цели!$A$4:$C$6,3,FALSE),"Да","Нет"))</f>
        <v/>
      </c>
    </row>
    <row r="314">
      <c r="A314" s="3">
        <f>IF(C314="","",ROW()-1)</f>
        <v/>
      </c>
      <c r="B314" s="3" t="n"/>
      <c r="C314" s="10" t="n"/>
      <c r="D314" s="10" t="n"/>
      <c r="E314" s="10" t="n"/>
      <c r="F314" s="3" t="n"/>
      <c r="G314" s="3">
        <f>IF(OR(C314="",D314=""),"",ROUND(MAX(0,MAX(0,((NETWORKDAYS.INTL(C314,D314,1,Цели!$D$9:$D$38)-1)*(Цели!$B$10-Цели!$B$9)+IF(NETWORKDAYS.INTL(D314,D314,1,Цели!$D$9:$D$38),MEDIAN(MOD(D314,1),Цели!$B$10,Цели!$B$9),Цели!$B$10)-MEDIAN(NETWORKDAYS.INTL(C314,C314,1,Цели!$D$9:$D$38)*MOD(C314,1),Цели!$B$10,Цели!$B$9))*24)-N(F314)),2))</f>
        <v/>
      </c>
      <c r="H314" s="3">
        <f>IF(OR(C314="",E314=""),"",ROUND(MAX(0,MAX(0,((NETWORKDAYS.INTL(C314,E314,1,Цели!$D$9:$D$38)-1)*(Цели!$B$10-Цели!$B$9)+IF(NETWORKDAYS.INTL(E314,E314,1,Цели!$D$9:$D$38),MEDIAN(MOD(E314,1),Цели!$B$10,Цели!$B$9),Цели!$B$10)-MEDIAN(NETWORKDAYS.INTL(C314,C314,1,Цели!$D$9:$D$38)*MOD(C314,1),Цели!$B$10,Цели!$B$9))*24)-N(F314)),2))</f>
        <v/>
      </c>
      <c r="I314" s="3">
        <f>IF(G314="","",IF(G314&lt;=VLOOKUP(B314,Цели!$A$4:$C$6,2,FALSE),"Да","Нет"))</f>
        <v/>
      </c>
      <c r="J314" s="3">
        <f>IF(H314="","",IF(H314&lt;=VLOOKUP(B314,Цели!$A$4:$C$6,3,FALSE),"Да","Нет"))</f>
        <v/>
      </c>
    </row>
    <row r="315">
      <c r="A315" s="3">
        <f>IF(C315="","",ROW()-1)</f>
        <v/>
      </c>
      <c r="B315" s="3" t="n"/>
      <c r="C315" s="10" t="n"/>
      <c r="D315" s="10" t="n"/>
      <c r="E315" s="10" t="n"/>
      <c r="F315" s="3" t="n"/>
      <c r="G315" s="3">
        <f>IF(OR(C315="",D315=""),"",ROUND(MAX(0,MAX(0,((NETWORKDAYS.INTL(C315,D315,1,Цели!$D$9:$D$38)-1)*(Цели!$B$10-Цели!$B$9)+IF(NETWORKDAYS.INTL(D315,D315,1,Цели!$D$9:$D$38),MEDIAN(MOD(D315,1),Цели!$B$10,Цели!$B$9),Цели!$B$10)-MEDIAN(NETWORKDAYS.INTL(C315,C315,1,Цели!$D$9:$D$38)*MOD(C315,1),Цели!$B$10,Цели!$B$9))*24)-N(F315)),2))</f>
        <v/>
      </c>
      <c r="H315" s="3">
        <f>IF(OR(C315="",E315=""),"",ROUND(MAX(0,MAX(0,((NETWORKDAYS.INTL(C315,E315,1,Цели!$D$9:$D$38)-1)*(Цели!$B$10-Цели!$B$9)+IF(NETWORKDAYS.INTL(E315,E315,1,Цели!$D$9:$D$38),MEDIAN(MOD(E315,1),Цели!$B$10,Цели!$B$9),Цели!$B$10)-MEDIAN(NETWORKDAYS.INTL(C315,C315,1,Цели!$D$9:$D$38)*MOD(C315,1),Цели!$B$10,Цели!$B$9))*24)-N(F315)),2))</f>
        <v/>
      </c>
      <c r="I315" s="3">
        <f>IF(G315="","",IF(G315&lt;=VLOOKUP(B315,Цели!$A$4:$C$6,2,FALSE),"Да","Нет"))</f>
        <v/>
      </c>
      <c r="J315" s="3">
        <f>IF(H315="","",IF(H315&lt;=VLOOKUP(B315,Цели!$A$4:$C$6,3,FALSE),"Да","Нет"))</f>
        <v/>
      </c>
    </row>
    <row r="316">
      <c r="A316" s="3">
        <f>IF(C316="","",ROW()-1)</f>
        <v/>
      </c>
      <c r="B316" s="3" t="n"/>
      <c r="C316" s="10" t="n"/>
      <c r="D316" s="10" t="n"/>
      <c r="E316" s="10" t="n"/>
      <c r="F316" s="3" t="n"/>
      <c r="G316" s="3">
        <f>IF(OR(C316="",D316=""),"",ROUND(MAX(0,MAX(0,((NETWORKDAYS.INTL(C316,D316,1,Цели!$D$9:$D$38)-1)*(Цели!$B$10-Цели!$B$9)+IF(NETWORKDAYS.INTL(D316,D316,1,Цели!$D$9:$D$38),MEDIAN(MOD(D316,1),Цели!$B$10,Цели!$B$9),Цели!$B$10)-MEDIAN(NETWORKDAYS.INTL(C316,C316,1,Цели!$D$9:$D$38)*MOD(C316,1),Цели!$B$10,Цели!$B$9))*24)-N(F316)),2))</f>
        <v/>
      </c>
      <c r="H316" s="3">
        <f>IF(OR(C316="",E316=""),"",ROUND(MAX(0,MAX(0,((NETWORKDAYS.INTL(C316,E316,1,Цели!$D$9:$D$38)-1)*(Цели!$B$10-Цели!$B$9)+IF(NETWORKDAYS.INTL(E316,E316,1,Цели!$D$9:$D$38),MEDIAN(MOD(E316,1),Цели!$B$10,Цели!$B$9),Цели!$B$10)-MEDIAN(NETWORKDAYS.INTL(C316,C316,1,Цели!$D$9:$D$38)*MOD(C316,1),Цели!$B$10,Цели!$B$9))*24)-N(F316)),2))</f>
        <v/>
      </c>
      <c r="I316" s="3">
        <f>IF(G316="","",IF(G316&lt;=VLOOKUP(B316,Цели!$A$4:$C$6,2,FALSE),"Да","Нет"))</f>
        <v/>
      </c>
      <c r="J316" s="3">
        <f>IF(H316="","",IF(H316&lt;=VLOOKUP(B316,Цели!$A$4:$C$6,3,FALSE),"Да","Нет"))</f>
        <v/>
      </c>
    </row>
    <row r="317">
      <c r="A317" s="3">
        <f>IF(C317="","",ROW()-1)</f>
        <v/>
      </c>
      <c r="B317" s="3" t="n"/>
      <c r="C317" s="10" t="n"/>
      <c r="D317" s="10" t="n"/>
      <c r="E317" s="10" t="n"/>
      <c r="F317" s="3" t="n"/>
      <c r="G317" s="3">
        <f>IF(OR(C317="",D317=""),"",ROUND(MAX(0,MAX(0,((NETWORKDAYS.INTL(C317,D317,1,Цели!$D$9:$D$38)-1)*(Цели!$B$10-Цели!$B$9)+IF(NETWORKDAYS.INTL(D317,D317,1,Цели!$D$9:$D$38),MEDIAN(MOD(D317,1),Цели!$B$10,Цели!$B$9),Цели!$B$10)-MEDIAN(NETWORKDAYS.INTL(C317,C317,1,Цели!$D$9:$D$38)*MOD(C317,1),Цели!$B$10,Цели!$B$9))*24)-N(F317)),2))</f>
        <v/>
      </c>
      <c r="H317" s="3">
        <f>IF(OR(C317="",E317=""),"",ROUND(MAX(0,MAX(0,((NETWORKDAYS.INTL(C317,E317,1,Цели!$D$9:$D$38)-1)*(Цели!$B$10-Цели!$B$9)+IF(NETWORKDAYS.INTL(E317,E317,1,Цели!$D$9:$D$38),MEDIAN(MOD(E317,1),Цели!$B$10,Цели!$B$9),Цели!$B$10)-MEDIAN(NETWORKDAYS.INTL(C317,C317,1,Цели!$D$9:$D$38)*MOD(C317,1),Цели!$B$10,Цели!$B$9))*24)-N(F317)),2))</f>
        <v/>
      </c>
      <c r="I317" s="3">
        <f>IF(G317="","",IF(G317&lt;=VLOOKUP(B317,Цели!$A$4:$C$6,2,FALSE),"Да","Нет"))</f>
        <v/>
      </c>
      <c r="J317" s="3">
        <f>IF(H317="","",IF(H317&lt;=VLOOKUP(B317,Цели!$A$4:$C$6,3,FALSE),"Да","Нет"))</f>
        <v/>
      </c>
    </row>
    <row r="318">
      <c r="A318" s="3">
        <f>IF(C318="","",ROW()-1)</f>
        <v/>
      </c>
      <c r="B318" s="3" t="n"/>
      <c r="C318" s="10" t="n"/>
      <c r="D318" s="10" t="n"/>
      <c r="E318" s="10" t="n"/>
      <c r="F318" s="3" t="n"/>
      <c r="G318" s="3">
        <f>IF(OR(C318="",D318=""),"",ROUND(MAX(0,MAX(0,((NETWORKDAYS.INTL(C318,D318,1,Цели!$D$9:$D$38)-1)*(Цели!$B$10-Цели!$B$9)+IF(NETWORKDAYS.INTL(D318,D318,1,Цели!$D$9:$D$38),MEDIAN(MOD(D318,1),Цели!$B$10,Цели!$B$9),Цели!$B$10)-MEDIAN(NETWORKDAYS.INTL(C318,C318,1,Цели!$D$9:$D$38)*MOD(C318,1),Цели!$B$10,Цели!$B$9))*24)-N(F318)),2))</f>
        <v/>
      </c>
      <c r="H318" s="3">
        <f>IF(OR(C318="",E318=""),"",ROUND(MAX(0,MAX(0,((NETWORKDAYS.INTL(C318,E318,1,Цели!$D$9:$D$38)-1)*(Цели!$B$10-Цели!$B$9)+IF(NETWORKDAYS.INTL(E318,E318,1,Цели!$D$9:$D$38),MEDIAN(MOD(E318,1),Цели!$B$10,Цели!$B$9),Цели!$B$10)-MEDIAN(NETWORKDAYS.INTL(C318,C318,1,Цели!$D$9:$D$38)*MOD(C318,1),Цели!$B$10,Цели!$B$9))*24)-N(F318)),2))</f>
        <v/>
      </c>
      <c r="I318" s="3">
        <f>IF(G318="","",IF(G318&lt;=VLOOKUP(B318,Цели!$A$4:$C$6,2,FALSE),"Да","Нет"))</f>
        <v/>
      </c>
      <c r="J318" s="3">
        <f>IF(H318="","",IF(H318&lt;=VLOOKUP(B318,Цели!$A$4:$C$6,3,FALSE),"Да","Нет"))</f>
        <v/>
      </c>
    </row>
    <row r="319">
      <c r="A319" s="3">
        <f>IF(C319="","",ROW()-1)</f>
        <v/>
      </c>
      <c r="B319" s="3" t="n"/>
      <c r="C319" s="10" t="n"/>
      <c r="D319" s="10" t="n"/>
      <c r="E319" s="10" t="n"/>
      <c r="F319" s="3" t="n"/>
      <c r="G319" s="3">
        <f>IF(OR(C319="",D319=""),"",ROUND(MAX(0,MAX(0,((NETWORKDAYS.INTL(C319,D319,1,Цели!$D$9:$D$38)-1)*(Цели!$B$10-Цели!$B$9)+IF(NETWORKDAYS.INTL(D319,D319,1,Цели!$D$9:$D$38),MEDIAN(MOD(D319,1),Цели!$B$10,Цели!$B$9),Цели!$B$10)-MEDIAN(NETWORKDAYS.INTL(C319,C319,1,Цели!$D$9:$D$38)*MOD(C319,1),Цели!$B$10,Цели!$B$9))*24)-N(F319)),2))</f>
        <v/>
      </c>
      <c r="H319" s="3">
        <f>IF(OR(C319="",E319=""),"",ROUND(MAX(0,MAX(0,((NETWORKDAYS.INTL(C319,E319,1,Цели!$D$9:$D$38)-1)*(Цели!$B$10-Цели!$B$9)+IF(NETWORKDAYS.INTL(E319,E319,1,Цели!$D$9:$D$38),MEDIAN(MOD(E319,1),Цели!$B$10,Цели!$B$9),Цели!$B$10)-MEDIAN(NETWORKDAYS.INTL(C319,C319,1,Цели!$D$9:$D$38)*MOD(C319,1),Цели!$B$10,Цели!$B$9))*24)-N(F319)),2))</f>
        <v/>
      </c>
      <c r="I319" s="3">
        <f>IF(G319="","",IF(G319&lt;=VLOOKUP(B319,Цели!$A$4:$C$6,2,FALSE),"Да","Нет"))</f>
        <v/>
      </c>
      <c r="J319" s="3">
        <f>IF(H319="","",IF(H319&lt;=VLOOKUP(B319,Цели!$A$4:$C$6,3,FALSE),"Да","Нет"))</f>
        <v/>
      </c>
    </row>
    <row r="320">
      <c r="A320" s="3">
        <f>IF(C320="","",ROW()-1)</f>
        <v/>
      </c>
      <c r="B320" s="3" t="n"/>
      <c r="C320" s="10" t="n"/>
      <c r="D320" s="10" t="n"/>
      <c r="E320" s="10" t="n"/>
      <c r="F320" s="3" t="n"/>
      <c r="G320" s="3">
        <f>IF(OR(C320="",D320=""),"",ROUND(MAX(0,MAX(0,((NETWORKDAYS.INTL(C320,D320,1,Цели!$D$9:$D$38)-1)*(Цели!$B$10-Цели!$B$9)+IF(NETWORKDAYS.INTL(D320,D320,1,Цели!$D$9:$D$38),MEDIAN(MOD(D320,1),Цели!$B$10,Цели!$B$9),Цели!$B$10)-MEDIAN(NETWORKDAYS.INTL(C320,C320,1,Цели!$D$9:$D$38)*MOD(C320,1),Цели!$B$10,Цели!$B$9))*24)-N(F320)),2))</f>
        <v/>
      </c>
      <c r="H320" s="3">
        <f>IF(OR(C320="",E320=""),"",ROUND(MAX(0,MAX(0,((NETWORKDAYS.INTL(C320,E320,1,Цели!$D$9:$D$38)-1)*(Цели!$B$10-Цели!$B$9)+IF(NETWORKDAYS.INTL(E320,E320,1,Цели!$D$9:$D$38),MEDIAN(MOD(E320,1),Цели!$B$10,Цели!$B$9),Цели!$B$10)-MEDIAN(NETWORKDAYS.INTL(C320,C320,1,Цели!$D$9:$D$38)*MOD(C320,1),Цели!$B$10,Цели!$B$9))*24)-N(F320)),2))</f>
        <v/>
      </c>
      <c r="I320" s="3">
        <f>IF(G320="","",IF(G320&lt;=VLOOKUP(B320,Цели!$A$4:$C$6,2,FALSE),"Да","Нет"))</f>
        <v/>
      </c>
      <c r="J320" s="3">
        <f>IF(H320="","",IF(H320&lt;=VLOOKUP(B320,Цели!$A$4:$C$6,3,FALSE),"Да","Нет"))</f>
        <v/>
      </c>
    </row>
    <row r="321">
      <c r="A321" s="3">
        <f>IF(C321="","",ROW()-1)</f>
        <v/>
      </c>
      <c r="B321" s="3" t="n"/>
      <c r="C321" s="10" t="n"/>
      <c r="D321" s="10" t="n"/>
      <c r="E321" s="10" t="n"/>
      <c r="F321" s="3" t="n"/>
      <c r="G321" s="3">
        <f>IF(OR(C321="",D321=""),"",ROUND(MAX(0,MAX(0,((NETWORKDAYS.INTL(C321,D321,1,Цели!$D$9:$D$38)-1)*(Цели!$B$10-Цели!$B$9)+IF(NETWORKDAYS.INTL(D321,D321,1,Цели!$D$9:$D$38),MEDIAN(MOD(D321,1),Цели!$B$10,Цели!$B$9),Цели!$B$10)-MEDIAN(NETWORKDAYS.INTL(C321,C321,1,Цели!$D$9:$D$38)*MOD(C321,1),Цели!$B$10,Цели!$B$9))*24)-N(F321)),2))</f>
        <v/>
      </c>
      <c r="H321" s="3">
        <f>IF(OR(C321="",E321=""),"",ROUND(MAX(0,MAX(0,((NETWORKDAYS.INTL(C321,E321,1,Цели!$D$9:$D$38)-1)*(Цели!$B$10-Цели!$B$9)+IF(NETWORKDAYS.INTL(E321,E321,1,Цели!$D$9:$D$38),MEDIAN(MOD(E321,1),Цели!$B$10,Цели!$B$9),Цели!$B$10)-MEDIAN(NETWORKDAYS.INTL(C321,C321,1,Цели!$D$9:$D$38)*MOD(C321,1),Цели!$B$10,Цели!$B$9))*24)-N(F321)),2))</f>
        <v/>
      </c>
      <c r="I321" s="3">
        <f>IF(G321="","",IF(G321&lt;=VLOOKUP(B321,Цели!$A$4:$C$6,2,FALSE),"Да","Нет"))</f>
        <v/>
      </c>
      <c r="J321" s="3">
        <f>IF(H321="","",IF(H321&lt;=VLOOKUP(B321,Цели!$A$4:$C$6,3,FALSE),"Да","Нет"))</f>
        <v/>
      </c>
    </row>
    <row r="322">
      <c r="A322" s="3">
        <f>IF(C322="","",ROW()-1)</f>
        <v/>
      </c>
      <c r="B322" s="3" t="n"/>
      <c r="C322" s="10" t="n"/>
      <c r="D322" s="10" t="n"/>
      <c r="E322" s="10" t="n"/>
      <c r="F322" s="3" t="n"/>
      <c r="G322" s="3">
        <f>IF(OR(C322="",D322=""),"",ROUND(MAX(0,MAX(0,((NETWORKDAYS.INTL(C322,D322,1,Цели!$D$9:$D$38)-1)*(Цели!$B$10-Цели!$B$9)+IF(NETWORKDAYS.INTL(D322,D322,1,Цели!$D$9:$D$38),MEDIAN(MOD(D322,1),Цели!$B$10,Цели!$B$9),Цели!$B$10)-MEDIAN(NETWORKDAYS.INTL(C322,C322,1,Цели!$D$9:$D$38)*MOD(C322,1),Цели!$B$10,Цели!$B$9))*24)-N(F322)),2))</f>
        <v/>
      </c>
      <c r="H322" s="3">
        <f>IF(OR(C322="",E322=""),"",ROUND(MAX(0,MAX(0,((NETWORKDAYS.INTL(C322,E322,1,Цели!$D$9:$D$38)-1)*(Цели!$B$10-Цели!$B$9)+IF(NETWORKDAYS.INTL(E322,E322,1,Цели!$D$9:$D$38),MEDIAN(MOD(E322,1),Цели!$B$10,Цели!$B$9),Цели!$B$10)-MEDIAN(NETWORKDAYS.INTL(C322,C322,1,Цели!$D$9:$D$38)*MOD(C322,1),Цели!$B$10,Цели!$B$9))*24)-N(F322)),2))</f>
        <v/>
      </c>
      <c r="I322" s="3">
        <f>IF(G322="","",IF(G322&lt;=VLOOKUP(B322,Цели!$A$4:$C$6,2,FALSE),"Да","Нет"))</f>
        <v/>
      </c>
      <c r="J322" s="3">
        <f>IF(H322="","",IF(H322&lt;=VLOOKUP(B322,Цели!$A$4:$C$6,3,FALSE),"Да","Нет"))</f>
        <v/>
      </c>
    </row>
    <row r="323">
      <c r="A323" s="3">
        <f>IF(C323="","",ROW()-1)</f>
        <v/>
      </c>
      <c r="B323" s="3" t="n"/>
      <c r="C323" s="10" t="n"/>
      <c r="D323" s="10" t="n"/>
      <c r="E323" s="10" t="n"/>
      <c r="F323" s="3" t="n"/>
      <c r="G323" s="3">
        <f>IF(OR(C323="",D323=""),"",ROUND(MAX(0,MAX(0,((NETWORKDAYS.INTL(C323,D323,1,Цели!$D$9:$D$38)-1)*(Цели!$B$10-Цели!$B$9)+IF(NETWORKDAYS.INTL(D323,D323,1,Цели!$D$9:$D$38),MEDIAN(MOD(D323,1),Цели!$B$10,Цели!$B$9),Цели!$B$10)-MEDIAN(NETWORKDAYS.INTL(C323,C323,1,Цели!$D$9:$D$38)*MOD(C323,1),Цели!$B$10,Цели!$B$9))*24)-N(F323)),2))</f>
        <v/>
      </c>
      <c r="H323" s="3">
        <f>IF(OR(C323="",E323=""),"",ROUND(MAX(0,MAX(0,((NETWORKDAYS.INTL(C323,E323,1,Цели!$D$9:$D$38)-1)*(Цели!$B$10-Цели!$B$9)+IF(NETWORKDAYS.INTL(E323,E323,1,Цели!$D$9:$D$38),MEDIAN(MOD(E323,1),Цели!$B$10,Цели!$B$9),Цели!$B$10)-MEDIAN(NETWORKDAYS.INTL(C323,C323,1,Цели!$D$9:$D$38)*MOD(C323,1),Цели!$B$10,Цели!$B$9))*24)-N(F323)),2))</f>
        <v/>
      </c>
      <c r="I323" s="3">
        <f>IF(G323="","",IF(G323&lt;=VLOOKUP(B323,Цели!$A$4:$C$6,2,FALSE),"Да","Нет"))</f>
        <v/>
      </c>
      <c r="J323" s="3">
        <f>IF(H323="","",IF(H323&lt;=VLOOKUP(B323,Цели!$A$4:$C$6,3,FALSE),"Да","Нет"))</f>
        <v/>
      </c>
    </row>
    <row r="324">
      <c r="A324" s="3">
        <f>IF(C324="","",ROW()-1)</f>
        <v/>
      </c>
      <c r="B324" s="3" t="n"/>
      <c r="C324" s="10" t="n"/>
      <c r="D324" s="10" t="n"/>
      <c r="E324" s="10" t="n"/>
      <c r="F324" s="3" t="n"/>
      <c r="G324" s="3">
        <f>IF(OR(C324="",D324=""),"",ROUND(MAX(0,MAX(0,((NETWORKDAYS.INTL(C324,D324,1,Цели!$D$9:$D$38)-1)*(Цели!$B$10-Цели!$B$9)+IF(NETWORKDAYS.INTL(D324,D324,1,Цели!$D$9:$D$38),MEDIAN(MOD(D324,1),Цели!$B$10,Цели!$B$9),Цели!$B$10)-MEDIAN(NETWORKDAYS.INTL(C324,C324,1,Цели!$D$9:$D$38)*MOD(C324,1),Цели!$B$10,Цели!$B$9))*24)-N(F324)),2))</f>
        <v/>
      </c>
      <c r="H324" s="3">
        <f>IF(OR(C324="",E324=""),"",ROUND(MAX(0,MAX(0,((NETWORKDAYS.INTL(C324,E324,1,Цели!$D$9:$D$38)-1)*(Цели!$B$10-Цели!$B$9)+IF(NETWORKDAYS.INTL(E324,E324,1,Цели!$D$9:$D$38),MEDIAN(MOD(E324,1),Цели!$B$10,Цели!$B$9),Цели!$B$10)-MEDIAN(NETWORKDAYS.INTL(C324,C324,1,Цели!$D$9:$D$38)*MOD(C324,1),Цели!$B$10,Цели!$B$9))*24)-N(F324)),2))</f>
        <v/>
      </c>
      <c r="I324" s="3">
        <f>IF(G324="","",IF(G324&lt;=VLOOKUP(B324,Цели!$A$4:$C$6,2,FALSE),"Да","Нет"))</f>
        <v/>
      </c>
      <c r="J324" s="3">
        <f>IF(H324="","",IF(H324&lt;=VLOOKUP(B324,Цели!$A$4:$C$6,3,FALSE),"Да","Нет"))</f>
        <v/>
      </c>
    </row>
    <row r="325">
      <c r="A325" s="3">
        <f>IF(C325="","",ROW()-1)</f>
        <v/>
      </c>
      <c r="B325" s="3" t="n"/>
      <c r="C325" s="10" t="n"/>
      <c r="D325" s="10" t="n"/>
      <c r="E325" s="10" t="n"/>
      <c r="F325" s="3" t="n"/>
      <c r="G325" s="3">
        <f>IF(OR(C325="",D325=""),"",ROUND(MAX(0,MAX(0,((NETWORKDAYS.INTL(C325,D325,1,Цели!$D$9:$D$38)-1)*(Цели!$B$10-Цели!$B$9)+IF(NETWORKDAYS.INTL(D325,D325,1,Цели!$D$9:$D$38),MEDIAN(MOD(D325,1),Цели!$B$10,Цели!$B$9),Цели!$B$10)-MEDIAN(NETWORKDAYS.INTL(C325,C325,1,Цели!$D$9:$D$38)*MOD(C325,1),Цели!$B$10,Цели!$B$9))*24)-N(F325)),2))</f>
        <v/>
      </c>
      <c r="H325" s="3">
        <f>IF(OR(C325="",E325=""),"",ROUND(MAX(0,MAX(0,((NETWORKDAYS.INTL(C325,E325,1,Цели!$D$9:$D$38)-1)*(Цели!$B$10-Цели!$B$9)+IF(NETWORKDAYS.INTL(E325,E325,1,Цели!$D$9:$D$38),MEDIAN(MOD(E325,1),Цели!$B$10,Цели!$B$9),Цели!$B$10)-MEDIAN(NETWORKDAYS.INTL(C325,C325,1,Цели!$D$9:$D$38)*MOD(C325,1),Цели!$B$10,Цели!$B$9))*24)-N(F325)),2))</f>
        <v/>
      </c>
      <c r="I325" s="3">
        <f>IF(G325="","",IF(G325&lt;=VLOOKUP(B325,Цели!$A$4:$C$6,2,FALSE),"Да","Нет"))</f>
        <v/>
      </c>
      <c r="J325" s="3">
        <f>IF(H325="","",IF(H325&lt;=VLOOKUP(B325,Цели!$A$4:$C$6,3,FALSE),"Да","Нет"))</f>
        <v/>
      </c>
    </row>
    <row r="326">
      <c r="A326" s="3">
        <f>IF(C326="","",ROW()-1)</f>
        <v/>
      </c>
      <c r="B326" s="3" t="n"/>
      <c r="C326" s="10" t="n"/>
      <c r="D326" s="10" t="n"/>
      <c r="E326" s="10" t="n"/>
      <c r="F326" s="3" t="n"/>
      <c r="G326" s="3">
        <f>IF(OR(C326="",D326=""),"",ROUND(MAX(0,MAX(0,((NETWORKDAYS.INTL(C326,D326,1,Цели!$D$9:$D$38)-1)*(Цели!$B$10-Цели!$B$9)+IF(NETWORKDAYS.INTL(D326,D326,1,Цели!$D$9:$D$38),MEDIAN(MOD(D326,1),Цели!$B$10,Цели!$B$9),Цели!$B$10)-MEDIAN(NETWORKDAYS.INTL(C326,C326,1,Цели!$D$9:$D$38)*MOD(C326,1),Цели!$B$10,Цели!$B$9))*24)-N(F326)),2))</f>
        <v/>
      </c>
      <c r="H326" s="3">
        <f>IF(OR(C326="",E326=""),"",ROUND(MAX(0,MAX(0,((NETWORKDAYS.INTL(C326,E326,1,Цели!$D$9:$D$38)-1)*(Цели!$B$10-Цели!$B$9)+IF(NETWORKDAYS.INTL(E326,E326,1,Цели!$D$9:$D$38),MEDIAN(MOD(E326,1),Цели!$B$10,Цели!$B$9),Цели!$B$10)-MEDIAN(NETWORKDAYS.INTL(C326,C326,1,Цели!$D$9:$D$38)*MOD(C326,1),Цели!$B$10,Цели!$B$9))*24)-N(F326)),2))</f>
        <v/>
      </c>
      <c r="I326" s="3">
        <f>IF(G326="","",IF(G326&lt;=VLOOKUP(B326,Цели!$A$4:$C$6,2,FALSE),"Да","Нет"))</f>
        <v/>
      </c>
      <c r="J326" s="3">
        <f>IF(H326="","",IF(H326&lt;=VLOOKUP(B326,Цели!$A$4:$C$6,3,FALSE),"Да","Нет"))</f>
        <v/>
      </c>
    </row>
    <row r="327">
      <c r="A327" s="3">
        <f>IF(C327="","",ROW()-1)</f>
        <v/>
      </c>
      <c r="B327" s="3" t="n"/>
      <c r="C327" s="10" t="n"/>
      <c r="D327" s="10" t="n"/>
      <c r="E327" s="10" t="n"/>
      <c r="F327" s="3" t="n"/>
      <c r="G327" s="3">
        <f>IF(OR(C327="",D327=""),"",ROUND(MAX(0,MAX(0,((NETWORKDAYS.INTL(C327,D327,1,Цели!$D$9:$D$38)-1)*(Цели!$B$10-Цели!$B$9)+IF(NETWORKDAYS.INTL(D327,D327,1,Цели!$D$9:$D$38),MEDIAN(MOD(D327,1),Цели!$B$10,Цели!$B$9),Цели!$B$10)-MEDIAN(NETWORKDAYS.INTL(C327,C327,1,Цели!$D$9:$D$38)*MOD(C327,1),Цели!$B$10,Цели!$B$9))*24)-N(F327)),2))</f>
        <v/>
      </c>
      <c r="H327" s="3">
        <f>IF(OR(C327="",E327=""),"",ROUND(MAX(0,MAX(0,((NETWORKDAYS.INTL(C327,E327,1,Цели!$D$9:$D$38)-1)*(Цели!$B$10-Цели!$B$9)+IF(NETWORKDAYS.INTL(E327,E327,1,Цели!$D$9:$D$38),MEDIAN(MOD(E327,1),Цели!$B$10,Цели!$B$9),Цели!$B$10)-MEDIAN(NETWORKDAYS.INTL(C327,C327,1,Цели!$D$9:$D$38)*MOD(C327,1),Цели!$B$10,Цели!$B$9))*24)-N(F327)),2))</f>
        <v/>
      </c>
      <c r="I327" s="3">
        <f>IF(G327="","",IF(G327&lt;=VLOOKUP(B327,Цели!$A$4:$C$6,2,FALSE),"Да","Нет"))</f>
        <v/>
      </c>
      <c r="J327" s="3">
        <f>IF(H327="","",IF(H327&lt;=VLOOKUP(B327,Цели!$A$4:$C$6,3,FALSE),"Да","Нет"))</f>
        <v/>
      </c>
    </row>
    <row r="328">
      <c r="A328" s="3">
        <f>IF(C328="","",ROW()-1)</f>
        <v/>
      </c>
      <c r="B328" s="3" t="n"/>
      <c r="C328" s="10" t="n"/>
      <c r="D328" s="10" t="n"/>
      <c r="E328" s="10" t="n"/>
      <c r="F328" s="3" t="n"/>
      <c r="G328" s="3">
        <f>IF(OR(C328="",D328=""),"",ROUND(MAX(0,MAX(0,((NETWORKDAYS.INTL(C328,D328,1,Цели!$D$9:$D$38)-1)*(Цели!$B$10-Цели!$B$9)+IF(NETWORKDAYS.INTL(D328,D328,1,Цели!$D$9:$D$38),MEDIAN(MOD(D328,1),Цели!$B$10,Цели!$B$9),Цели!$B$10)-MEDIAN(NETWORKDAYS.INTL(C328,C328,1,Цели!$D$9:$D$38)*MOD(C328,1),Цели!$B$10,Цели!$B$9))*24)-N(F328)),2))</f>
        <v/>
      </c>
      <c r="H328" s="3">
        <f>IF(OR(C328="",E328=""),"",ROUND(MAX(0,MAX(0,((NETWORKDAYS.INTL(C328,E328,1,Цели!$D$9:$D$38)-1)*(Цели!$B$10-Цели!$B$9)+IF(NETWORKDAYS.INTL(E328,E328,1,Цели!$D$9:$D$38),MEDIAN(MOD(E328,1),Цели!$B$10,Цели!$B$9),Цели!$B$10)-MEDIAN(NETWORKDAYS.INTL(C328,C328,1,Цели!$D$9:$D$38)*MOD(C328,1),Цели!$B$10,Цели!$B$9))*24)-N(F328)),2))</f>
        <v/>
      </c>
      <c r="I328" s="3">
        <f>IF(G328="","",IF(G328&lt;=VLOOKUP(B328,Цели!$A$4:$C$6,2,FALSE),"Да","Нет"))</f>
        <v/>
      </c>
      <c r="J328" s="3">
        <f>IF(H328="","",IF(H328&lt;=VLOOKUP(B328,Цели!$A$4:$C$6,3,FALSE),"Да","Нет"))</f>
        <v/>
      </c>
    </row>
    <row r="329">
      <c r="A329" s="3">
        <f>IF(C329="","",ROW()-1)</f>
        <v/>
      </c>
      <c r="B329" s="3" t="n"/>
      <c r="C329" s="10" t="n"/>
      <c r="D329" s="10" t="n"/>
      <c r="E329" s="10" t="n"/>
      <c r="F329" s="3" t="n"/>
      <c r="G329" s="3">
        <f>IF(OR(C329="",D329=""),"",ROUND(MAX(0,MAX(0,((NETWORKDAYS.INTL(C329,D329,1,Цели!$D$9:$D$38)-1)*(Цели!$B$10-Цели!$B$9)+IF(NETWORKDAYS.INTL(D329,D329,1,Цели!$D$9:$D$38),MEDIAN(MOD(D329,1),Цели!$B$10,Цели!$B$9),Цели!$B$10)-MEDIAN(NETWORKDAYS.INTL(C329,C329,1,Цели!$D$9:$D$38)*MOD(C329,1),Цели!$B$10,Цели!$B$9))*24)-N(F329)),2))</f>
        <v/>
      </c>
      <c r="H329" s="3">
        <f>IF(OR(C329="",E329=""),"",ROUND(MAX(0,MAX(0,((NETWORKDAYS.INTL(C329,E329,1,Цели!$D$9:$D$38)-1)*(Цели!$B$10-Цели!$B$9)+IF(NETWORKDAYS.INTL(E329,E329,1,Цели!$D$9:$D$38),MEDIAN(MOD(E329,1),Цели!$B$10,Цели!$B$9),Цели!$B$10)-MEDIAN(NETWORKDAYS.INTL(C329,C329,1,Цели!$D$9:$D$38)*MOD(C329,1),Цели!$B$10,Цели!$B$9))*24)-N(F329)),2))</f>
        <v/>
      </c>
      <c r="I329" s="3">
        <f>IF(G329="","",IF(G329&lt;=VLOOKUP(B329,Цели!$A$4:$C$6,2,FALSE),"Да","Нет"))</f>
        <v/>
      </c>
      <c r="J329" s="3">
        <f>IF(H329="","",IF(H329&lt;=VLOOKUP(B329,Цели!$A$4:$C$6,3,FALSE),"Да","Нет"))</f>
        <v/>
      </c>
    </row>
    <row r="330">
      <c r="A330" s="3">
        <f>IF(C330="","",ROW()-1)</f>
        <v/>
      </c>
      <c r="B330" s="3" t="n"/>
      <c r="C330" s="10" t="n"/>
      <c r="D330" s="10" t="n"/>
      <c r="E330" s="10" t="n"/>
      <c r="F330" s="3" t="n"/>
      <c r="G330" s="3">
        <f>IF(OR(C330="",D330=""),"",ROUND(MAX(0,MAX(0,((NETWORKDAYS.INTL(C330,D330,1,Цели!$D$9:$D$38)-1)*(Цели!$B$10-Цели!$B$9)+IF(NETWORKDAYS.INTL(D330,D330,1,Цели!$D$9:$D$38),MEDIAN(MOD(D330,1),Цели!$B$10,Цели!$B$9),Цели!$B$10)-MEDIAN(NETWORKDAYS.INTL(C330,C330,1,Цели!$D$9:$D$38)*MOD(C330,1),Цели!$B$10,Цели!$B$9))*24)-N(F330)),2))</f>
        <v/>
      </c>
      <c r="H330" s="3">
        <f>IF(OR(C330="",E330=""),"",ROUND(MAX(0,MAX(0,((NETWORKDAYS.INTL(C330,E330,1,Цели!$D$9:$D$38)-1)*(Цели!$B$10-Цели!$B$9)+IF(NETWORKDAYS.INTL(E330,E330,1,Цели!$D$9:$D$38),MEDIAN(MOD(E330,1),Цели!$B$10,Цели!$B$9),Цели!$B$10)-MEDIAN(NETWORKDAYS.INTL(C330,C330,1,Цели!$D$9:$D$38)*MOD(C330,1),Цели!$B$10,Цели!$B$9))*24)-N(F330)),2))</f>
        <v/>
      </c>
      <c r="I330" s="3">
        <f>IF(G330="","",IF(G330&lt;=VLOOKUP(B330,Цели!$A$4:$C$6,2,FALSE),"Да","Нет"))</f>
        <v/>
      </c>
      <c r="J330" s="3">
        <f>IF(H330="","",IF(H330&lt;=VLOOKUP(B330,Цели!$A$4:$C$6,3,FALSE),"Да","Нет"))</f>
        <v/>
      </c>
    </row>
    <row r="331">
      <c r="A331" s="3">
        <f>IF(C331="","",ROW()-1)</f>
        <v/>
      </c>
      <c r="B331" s="3" t="n"/>
      <c r="C331" s="10" t="n"/>
      <c r="D331" s="10" t="n"/>
      <c r="E331" s="10" t="n"/>
      <c r="F331" s="3" t="n"/>
      <c r="G331" s="3">
        <f>IF(OR(C331="",D331=""),"",ROUND(MAX(0,MAX(0,((NETWORKDAYS.INTL(C331,D331,1,Цели!$D$9:$D$38)-1)*(Цели!$B$10-Цели!$B$9)+IF(NETWORKDAYS.INTL(D331,D331,1,Цели!$D$9:$D$38),MEDIAN(MOD(D331,1),Цели!$B$10,Цели!$B$9),Цели!$B$10)-MEDIAN(NETWORKDAYS.INTL(C331,C331,1,Цели!$D$9:$D$38)*MOD(C331,1),Цели!$B$10,Цели!$B$9))*24)-N(F331)),2))</f>
        <v/>
      </c>
      <c r="H331" s="3">
        <f>IF(OR(C331="",E331=""),"",ROUND(MAX(0,MAX(0,((NETWORKDAYS.INTL(C331,E331,1,Цели!$D$9:$D$38)-1)*(Цели!$B$10-Цели!$B$9)+IF(NETWORKDAYS.INTL(E331,E331,1,Цели!$D$9:$D$38),MEDIAN(MOD(E331,1),Цели!$B$10,Цели!$B$9),Цели!$B$10)-MEDIAN(NETWORKDAYS.INTL(C331,C331,1,Цели!$D$9:$D$38)*MOD(C331,1),Цели!$B$10,Цели!$B$9))*24)-N(F331)),2))</f>
        <v/>
      </c>
      <c r="I331" s="3">
        <f>IF(G331="","",IF(G331&lt;=VLOOKUP(B331,Цели!$A$4:$C$6,2,FALSE),"Да","Нет"))</f>
        <v/>
      </c>
      <c r="J331" s="3">
        <f>IF(H331="","",IF(H331&lt;=VLOOKUP(B331,Цели!$A$4:$C$6,3,FALSE),"Да","Нет"))</f>
        <v/>
      </c>
    </row>
    <row r="332">
      <c r="A332" s="3">
        <f>IF(C332="","",ROW()-1)</f>
        <v/>
      </c>
      <c r="B332" s="3" t="n"/>
      <c r="C332" s="10" t="n"/>
      <c r="D332" s="10" t="n"/>
      <c r="E332" s="10" t="n"/>
      <c r="F332" s="3" t="n"/>
      <c r="G332" s="3">
        <f>IF(OR(C332="",D332=""),"",ROUND(MAX(0,MAX(0,((NETWORKDAYS.INTL(C332,D332,1,Цели!$D$9:$D$38)-1)*(Цели!$B$10-Цели!$B$9)+IF(NETWORKDAYS.INTL(D332,D332,1,Цели!$D$9:$D$38),MEDIAN(MOD(D332,1),Цели!$B$10,Цели!$B$9),Цели!$B$10)-MEDIAN(NETWORKDAYS.INTL(C332,C332,1,Цели!$D$9:$D$38)*MOD(C332,1),Цели!$B$10,Цели!$B$9))*24)-N(F332)),2))</f>
        <v/>
      </c>
      <c r="H332" s="3">
        <f>IF(OR(C332="",E332=""),"",ROUND(MAX(0,MAX(0,((NETWORKDAYS.INTL(C332,E332,1,Цели!$D$9:$D$38)-1)*(Цели!$B$10-Цели!$B$9)+IF(NETWORKDAYS.INTL(E332,E332,1,Цели!$D$9:$D$38),MEDIAN(MOD(E332,1),Цели!$B$10,Цели!$B$9),Цели!$B$10)-MEDIAN(NETWORKDAYS.INTL(C332,C332,1,Цели!$D$9:$D$38)*MOD(C332,1),Цели!$B$10,Цели!$B$9))*24)-N(F332)),2))</f>
        <v/>
      </c>
      <c r="I332" s="3">
        <f>IF(G332="","",IF(G332&lt;=VLOOKUP(B332,Цели!$A$4:$C$6,2,FALSE),"Да","Нет"))</f>
        <v/>
      </c>
      <c r="J332" s="3">
        <f>IF(H332="","",IF(H332&lt;=VLOOKUP(B332,Цели!$A$4:$C$6,3,FALSE),"Да","Нет"))</f>
        <v/>
      </c>
    </row>
    <row r="333">
      <c r="A333" s="3">
        <f>IF(C333="","",ROW()-1)</f>
        <v/>
      </c>
      <c r="B333" s="3" t="n"/>
      <c r="C333" s="10" t="n"/>
      <c r="D333" s="10" t="n"/>
      <c r="E333" s="10" t="n"/>
      <c r="F333" s="3" t="n"/>
      <c r="G333" s="3">
        <f>IF(OR(C333="",D333=""),"",ROUND(MAX(0,MAX(0,((NETWORKDAYS.INTL(C333,D333,1,Цели!$D$9:$D$38)-1)*(Цели!$B$10-Цели!$B$9)+IF(NETWORKDAYS.INTL(D333,D333,1,Цели!$D$9:$D$38),MEDIAN(MOD(D333,1),Цели!$B$10,Цели!$B$9),Цели!$B$10)-MEDIAN(NETWORKDAYS.INTL(C333,C333,1,Цели!$D$9:$D$38)*MOD(C333,1),Цели!$B$10,Цели!$B$9))*24)-N(F333)),2))</f>
        <v/>
      </c>
      <c r="H333" s="3">
        <f>IF(OR(C333="",E333=""),"",ROUND(MAX(0,MAX(0,((NETWORKDAYS.INTL(C333,E333,1,Цели!$D$9:$D$38)-1)*(Цели!$B$10-Цели!$B$9)+IF(NETWORKDAYS.INTL(E333,E333,1,Цели!$D$9:$D$38),MEDIAN(MOD(E333,1),Цели!$B$10,Цели!$B$9),Цели!$B$10)-MEDIAN(NETWORKDAYS.INTL(C333,C333,1,Цели!$D$9:$D$38)*MOD(C333,1),Цели!$B$10,Цели!$B$9))*24)-N(F333)),2))</f>
        <v/>
      </c>
      <c r="I333" s="3">
        <f>IF(G333="","",IF(G333&lt;=VLOOKUP(B333,Цели!$A$4:$C$6,2,FALSE),"Да","Нет"))</f>
        <v/>
      </c>
      <c r="J333" s="3">
        <f>IF(H333="","",IF(H333&lt;=VLOOKUP(B333,Цели!$A$4:$C$6,3,FALSE),"Да","Нет"))</f>
        <v/>
      </c>
    </row>
    <row r="334">
      <c r="A334" s="3">
        <f>IF(C334="","",ROW()-1)</f>
        <v/>
      </c>
      <c r="B334" s="3" t="n"/>
      <c r="C334" s="10" t="n"/>
      <c r="D334" s="10" t="n"/>
      <c r="E334" s="10" t="n"/>
      <c r="F334" s="3" t="n"/>
      <c r="G334" s="3">
        <f>IF(OR(C334="",D334=""),"",ROUND(MAX(0,MAX(0,((NETWORKDAYS.INTL(C334,D334,1,Цели!$D$9:$D$38)-1)*(Цели!$B$10-Цели!$B$9)+IF(NETWORKDAYS.INTL(D334,D334,1,Цели!$D$9:$D$38),MEDIAN(MOD(D334,1),Цели!$B$10,Цели!$B$9),Цели!$B$10)-MEDIAN(NETWORKDAYS.INTL(C334,C334,1,Цели!$D$9:$D$38)*MOD(C334,1),Цели!$B$10,Цели!$B$9))*24)-N(F334)),2))</f>
        <v/>
      </c>
      <c r="H334" s="3">
        <f>IF(OR(C334="",E334=""),"",ROUND(MAX(0,MAX(0,((NETWORKDAYS.INTL(C334,E334,1,Цели!$D$9:$D$38)-1)*(Цели!$B$10-Цели!$B$9)+IF(NETWORKDAYS.INTL(E334,E334,1,Цели!$D$9:$D$38),MEDIAN(MOD(E334,1),Цели!$B$10,Цели!$B$9),Цели!$B$10)-MEDIAN(NETWORKDAYS.INTL(C334,C334,1,Цели!$D$9:$D$38)*MOD(C334,1),Цели!$B$10,Цели!$B$9))*24)-N(F334)),2))</f>
        <v/>
      </c>
      <c r="I334" s="3">
        <f>IF(G334="","",IF(G334&lt;=VLOOKUP(B334,Цели!$A$4:$C$6,2,FALSE),"Да","Нет"))</f>
        <v/>
      </c>
      <c r="J334" s="3">
        <f>IF(H334="","",IF(H334&lt;=VLOOKUP(B334,Цели!$A$4:$C$6,3,FALSE),"Да","Нет"))</f>
        <v/>
      </c>
    </row>
    <row r="335">
      <c r="A335" s="3">
        <f>IF(C335="","",ROW()-1)</f>
        <v/>
      </c>
      <c r="B335" s="3" t="n"/>
      <c r="C335" s="10" t="n"/>
      <c r="D335" s="10" t="n"/>
      <c r="E335" s="10" t="n"/>
      <c r="F335" s="3" t="n"/>
      <c r="G335" s="3">
        <f>IF(OR(C335="",D335=""),"",ROUND(MAX(0,MAX(0,((NETWORKDAYS.INTL(C335,D335,1,Цели!$D$9:$D$38)-1)*(Цели!$B$10-Цели!$B$9)+IF(NETWORKDAYS.INTL(D335,D335,1,Цели!$D$9:$D$38),MEDIAN(MOD(D335,1),Цели!$B$10,Цели!$B$9),Цели!$B$10)-MEDIAN(NETWORKDAYS.INTL(C335,C335,1,Цели!$D$9:$D$38)*MOD(C335,1),Цели!$B$10,Цели!$B$9))*24)-N(F335)),2))</f>
        <v/>
      </c>
      <c r="H335" s="3">
        <f>IF(OR(C335="",E335=""),"",ROUND(MAX(0,MAX(0,((NETWORKDAYS.INTL(C335,E335,1,Цели!$D$9:$D$38)-1)*(Цели!$B$10-Цели!$B$9)+IF(NETWORKDAYS.INTL(E335,E335,1,Цели!$D$9:$D$38),MEDIAN(MOD(E335,1),Цели!$B$10,Цели!$B$9),Цели!$B$10)-MEDIAN(NETWORKDAYS.INTL(C335,C335,1,Цели!$D$9:$D$38)*MOD(C335,1),Цели!$B$10,Цели!$B$9))*24)-N(F335)),2))</f>
        <v/>
      </c>
      <c r="I335" s="3">
        <f>IF(G335="","",IF(G335&lt;=VLOOKUP(B335,Цели!$A$4:$C$6,2,FALSE),"Да","Нет"))</f>
        <v/>
      </c>
      <c r="J335" s="3">
        <f>IF(H335="","",IF(H335&lt;=VLOOKUP(B335,Цели!$A$4:$C$6,3,FALSE),"Да","Нет"))</f>
        <v/>
      </c>
    </row>
    <row r="336">
      <c r="A336" s="3">
        <f>IF(C336="","",ROW()-1)</f>
        <v/>
      </c>
      <c r="B336" s="3" t="n"/>
      <c r="C336" s="10" t="n"/>
      <c r="D336" s="10" t="n"/>
      <c r="E336" s="10" t="n"/>
      <c r="F336" s="3" t="n"/>
      <c r="G336" s="3">
        <f>IF(OR(C336="",D336=""),"",ROUND(MAX(0,MAX(0,((NETWORKDAYS.INTL(C336,D336,1,Цели!$D$9:$D$38)-1)*(Цели!$B$10-Цели!$B$9)+IF(NETWORKDAYS.INTL(D336,D336,1,Цели!$D$9:$D$38),MEDIAN(MOD(D336,1),Цели!$B$10,Цели!$B$9),Цели!$B$10)-MEDIAN(NETWORKDAYS.INTL(C336,C336,1,Цели!$D$9:$D$38)*MOD(C336,1),Цели!$B$10,Цели!$B$9))*24)-N(F336)),2))</f>
        <v/>
      </c>
      <c r="H336" s="3">
        <f>IF(OR(C336="",E336=""),"",ROUND(MAX(0,MAX(0,((NETWORKDAYS.INTL(C336,E336,1,Цели!$D$9:$D$38)-1)*(Цели!$B$10-Цели!$B$9)+IF(NETWORKDAYS.INTL(E336,E336,1,Цели!$D$9:$D$38),MEDIAN(MOD(E336,1),Цели!$B$10,Цели!$B$9),Цели!$B$10)-MEDIAN(NETWORKDAYS.INTL(C336,C336,1,Цели!$D$9:$D$38)*MOD(C336,1),Цели!$B$10,Цели!$B$9))*24)-N(F336)),2))</f>
        <v/>
      </c>
      <c r="I336" s="3">
        <f>IF(G336="","",IF(G336&lt;=VLOOKUP(B336,Цели!$A$4:$C$6,2,FALSE),"Да","Нет"))</f>
        <v/>
      </c>
      <c r="J336" s="3">
        <f>IF(H336="","",IF(H336&lt;=VLOOKUP(B336,Цели!$A$4:$C$6,3,FALSE),"Да","Нет"))</f>
        <v/>
      </c>
    </row>
    <row r="337">
      <c r="A337" s="3">
        <f>IF(C337="","",ROW()-1)</f>
        <v/>
      </c>
      <c r="B337" s="3" t="n"/>
      <c r="C337" s="10" t="n"/>
      <c r="D337" s="10" t="n"/>
      <c r="E337" s="10" t="n"/>
      <c r="F337" s="3" t="n"/>
      <c r="G337" s="3">
        <f>IF(OR(C337="",D337=""),"",ROUND(MAX(0,MAX(0,((NETWORKDAYS.INTL(C337,D337,1,Цели!$D$9:$D$38)-1)*(Цели!$B$10-Цели!$B$9)+IF(NETWORKDAYS.INTL(D337,D337,1,Цели!$D$9:$D$38),MEDIAN(MOD(D337,1),Цели!$B$10,Цели!$B$9),Цели!$B$10)-MEDIAN(NETWORKDAYS.INTL(C337,C337,1,Цели!$D$9:$D$38)*MOD(C337,1),Цели!$B$10,Цели!$B$9))*24)-N(F337)),2))</f>
        <v/>
      </c>
      <c r="H337" s="3">
        <f>IF(OR(C337="",E337=""),"",ROUND(MAX(0,MAX(0,((NETWORKDAYS.INTL(C337,E337,1,Цели!$D$9:$D$38)-1)*(Цели!$B$10-Цели!$B$9)+IF(NETWORKDAYS.INTL(E337,E337,1,Цели!$D$9:$D$38),MEDIAN(MOD(E337,1),Цели!$B$10,Цели!$B$9),Цели!$B$10)-MEDIAN(NETWORKDAYS.INTL(C337,C337,1,Цели!$D$9:$D$38)*MOD(C337,1),Цели!$B$10,Цели!$B$9))*24)-N(F337)),2))</f>
        <v/>
      </c>
      <c r="I337" s="3">
        <f>IF(G337="","",IF(G337&lt;=VLOOKUP(B337,Цели!$A$4:$C$6,2,FALSE),"Да","Нет"))</f>
        <v/>
      </c>
      <c r="J337" s="3">
        <f>IF(H337="","",IF(H337&lt;=VLOOKUP(B337,Цели!$A$4:$C$6,3,FALSE),"Да","Нет"))</f>
        <v/>
      </c>
    </row>
    <row r="338">
      <c r="A338" s="3">
        <f>IF(C338="","",ROW()-1)</f>
        <v/>
      </c>
      <c r="B338" s="3" t="n"/>
      <c r="C338" s="10" t="n"/>
      <c r="D338" s="10" t="n"/>
      <c r="E338" s="10" t="n"/>
      <c r="F338" s="3" t="n"/>
      <c r="G338" s="3">
        <f>IF(OR(C338="",D338=""),"",ROUND(MAX(0,MAX(0,((NETWORKDAYS.INTL(C338,D338,1,Цели!$D$9:$D$38)-1)*(Цели!$B$10-Цели!$B$9)+IF(NETWORKDAYS.INTL(D338,D338,1,Цели!$D$9:$D$38),MEDIAN(MOD(D338,1),Цели!$B$10,Цели!$B$9),Цели!$B$10)-MEDIAN(NETWORKDAYS.INTL(C338,C338,1,Цели!$D$9:$D$38)*MOD(C338,1),Цели!$B$10,Цели!$B$9))*24)-N(F338)),2))</f>
        <v/>
      </c>
      <c r="H338" s="3">
        <f>IF(OR(C338="",E338=""),"",ROUND(MAX(0,MAX(0,((NETWORKDAYS.INTL(C338,E338,1,Цели!$D$9:$D$38)-1)*(Цели!$B$10-Цели!$B$9)+IF(NETWORKDAYS.INTL(E338,E338,1,Цели!$D$9:$D$38),MEDIAN(MOD(E338,1),Цели!$B$10,Цели!$B$9),Цели!$B$10)-MEDIAN(NETWORKDAYS.INTL(C338,C338,1,Цели!$D$9:$D$38)*MOD(C338,1),Цели!$B$10,Цели!$B$9))*24)-N(F338)),2))</f>
        <v/>
      </c>
      <c r="I338" s="3">
        <f>IF(G338="","",IF(G338&lt;=VLOOKUP(B338,Цели!$A$4:$C$6,2,FALSE),"Да","Нет"))</f>
        <v/>
      </c>
      <c r="J338" s="3">
        <f>IF(H338="","",IF(H338&lt;=VLOOKUP(B338,Цели!$A$4:$C$6,3,FALSE),"Да","Нет"))</f>
        <v/>
      </c>
    </row>
    <row r="339">
      <c r="A339" s="3">
        <f>IF(C339="","",ROW()-1)</f>
        <v/>
      </c>
      <c r="B339" s="3" t="n"/>
      <c r="C339" s="10" t="n"/>
      <c r="D339" s="10" t="n"/>
      <c r="E339" s="10" t="n"/>
      <c r="F339" s="3" t="n"/>
      <c r="G339" s="3">
        <f>IF(OR(C339="",D339=""),"",ROUND(MAX(0,MAX(0,((NETWORKDAYS.INTL(C339,D339,1,Цели!$D$9:$D$38)-1)*(Цели!$B$10-Цели!$B$9)+IF(NETWORKDAYS.INTL(D339,D339,1,Цели!$D$9:$D$38),MEDIAN(MOD(D339,1),Цели!$B$10,Цели!$B$9),Цели!$B$10)-MEDIAN(NETWORKDAYS.INTL(C339,C339,1,Цели!$D$9:$D$38)*MOD(C339,1),Цели!$B$10,Цели!$B$9))*24)-N(F339)),2))</f>
        <v/>
      </c>
      <c r="H339" s="3">
        <f>IF(OR(C339="",E339=""),"",ROUND(MAX(0,MAX(0,((NETWORKDAYS.INTL(C339,E339,1,Цели!$D$9:$D$38)-1)*(Цели!$B$10-Цели!$B$9)+IF(NETWORKDAYS.INTL(E339,E339,1,Цели!$D$9:$D$38),MEDIAN(MOD(E339,1),Цели!$B$10,Цели!$B$9),Цели!$B$10)-MEDIAN(NETWORKDAYS.INTL(C339,C339,1,Цели!$D$9:$D$38)*MOD(C339,1),Цели!$B$10,Цели!$B$9))*24)-N(F339)),2))</f>
        <v/>
      </c>
      <c r="I339" s="3">
        <f>IF(G339="","",IF(G339&lt;=VLOOKUP(B339,Цели!$A$4:$C$6,2,FALSE),"Да","Нет"))</f>
        <v/>
      </c>
      <c r="J339" s="3">
        <f>IF(H339="","",IF(H339&lt;=VLOOKUP(B339,Цели!$A$4:$C$6,3,FALSE),"Да","Нет"))</f>
        <v/>
      </c>
    </row>
    <row r="340">
      <c r="A340" s="3">
        <f>IF(C340="","",ROW()-1)</f>
        <v/>
      </c>
      <c r="B340" s="3" t="n"/>
      <c r="C340" s="10" t="n"/>
      <c r="D340" s="10" t="n"/>
      <c r="E340" s="10" t="n"/>
      <c r="F340" s="3" t="n"/>
      <c r="G340" s="3">
        <f>IF(OR(C340="",D340=""),"",ROUND(MAX(0,MAX(0,((NETWORKDAYS.INTL(C340,D340,1,Цели!$D$9:$D$38)-1)*(Цели!$B$10-Цели!$B$9)+IF(NETWORKDAYS.INTL(D340,D340,1,Цели!$D$9:$D$38),MEDIAN(MOD(D340,1),Цели!$B$10,Цели!$B$9),Цели!$B$10)-MEDIAN(NETWORKDAYS.INTL(C340,C340,1,Цели!$D$9:$D$38)*MOD(C340,1),Цели!$B$10,Цели!$B$9))*24)-N(F340)),2))</f>
        <v/>
      </c>
      <c r="H340" s="3">
        <f>IF(OR(C340="",E340=""),"",ROUND(MAX(0,MAX(0,((NETWORKDAYS.INTL(C340,E340,1,Цели!$D$9:$D$38)-1)*(Цели!$B$10-Цели!$B$9)+IF(NETWORKDAYS.INTL(E340,E340,1,Цели!$D$9:$D$38),MEDIAN(MOD(E340,1),Цели!$B$10,Цели!$B$9),Цели!$B$10)-MEDIAN(NETWORKDAYS.INTL(C340,C340,1,Цели!$D$9:$D$38)*MOD(C340,1),Цели!$B$10,Цели!$B$9))*24)-N(F340)),2))</f>
        <v/>
      </c>
      <c r="I340" s="3">
        <f>IF(G340="","",IF(G340&lt;=VLOOKUP(B340,Цели!$A$4:$C$6,2,FALSE),"Да","Нет"))</f>
        <v/>
      </c>
      <c r="J340" s="3">
        <f>IF(H340="","",IF(H340&lt;=VLOOKUP(B340,Цели!$A$4:$C$6,3,FALSE),"Да","Нет"))</f>
        <v/>
      </c>
    </row>
    <row r="341">
      <c r="A341" s="3">
        <f>IF(C341="","",ROW()-1)</f>
        <v/>
      </c>
      <c r="B341" s="3" t="n"/>
      <c r="C341" s="10" t="n"/>
      <c r="D341" s="10" t="n"/>
      <c r="E341" s="10" t="n"/>
      <c r="F341" s="3" t="n"/>
      <c r="G341" s="3">
        <f>IF(OR(C341="",D341=""),"",ROUND(MAX(0,MAX(0,((NETWORKDAYS.INTL(C341,D341,1,Цели!$D$9:$D$38)-1)*(Цели!$B$10-Цели!$B$9)+IF(NETWORKDAYS.INTL(D341,D341,1,Цели!$D$9:$D$38),MEDIAN(MOD(D341,1),Цели!$B$10,Цели!$B$9),Цели!$B$10)-MEDIAN(NETWORKDAYS.INTL(C341,C341,1,Цели!$D$9:$D$38)*MOD(C341,1),Цели!$B$10,Цели!$B$9))*24)-N(F341)),2))</f>
        <v/>
      </c>
      <c r="H341" s="3">
        <f>IF(OR(C341="",E341=""),"",ROUND(MAX(0,MAX(0,((NETWORKDAYS.INTL(C341,E341,1,Цели!$D$9:$D$38)-1)*(Цели!$B$10-Цели!$B$9)+IF(NETWORKDAYS.INTL(E341,E341,1,Цели!$D$9:$D$38),MEDIAN(MOD(E341,1),Цели!$B$10,Цели!$B$9),Цели!$B$10)-MEDIAN(NETWORKDAYS.INTL(C341,C341,1,Цели!$D$9:$D$38)*MOD(C341,1),Цели!$B$10,Цели!$B$9))*24)-N(F341)),2))</f>
        <v/>
      </c>
      <c r="I341" s="3">
        <f>IF(G341="","",IF(G341&lt;=VLOOKUP(B341,Цели!$A$4:$C$6,2,FALSE),"Да","Нет"))</f>
        <v/>
      </c>
      <c r="J341" s="3">
        <f>IF(H341="","",IF(H341&lt;=VLOOKUP(B341,Цели!$A$4:$C$6,3,FALSE),"Да","Нет"))</f>
        <v/>
      </c>
    </row>
    <row r="342">
      <c r="A342" s="3">
        <f>IF(C342="","",ROW()-1)</f>
        <v/>
      </c>
      <c r="B342" s="3" t="n"/>
      <c r="C342" s="10" t="n"/>
      <c r="D342" s="10" t="n"/>
      <c r="E342" s="10" t="n"/>
      <c r="F342" s="3" t="n"/>
      <c r="G342" s="3">
        <f>IF(OR(C342="",D342=""),"",ROUND(MAX(0,MAX(0,((NETWORKDAYS.INTL(C342,D342,1,Цели!$D$9:$D$38)-1)*(Цели!$B$10-Цели!$B$9)+IF(NETWORKDAYS.INTL(D342,D342,1,Цели!$D$9:$D$38),MEDIAN(MOD(D342,1),Цели!$B$10,Цели!$B$9),Цели!$B$10)-MEDIAN(NETWORKDAYS.INTL(C342,C342,1,Цели!$D$9:$D$38)*MOD(C342,1),Цели!$B$10,Цели!$B$9))*24)-N(F342)),2))</f>
        <v/>
      </c>
      <c r="H342" s="3">
        <f>IF(OR(C342="",E342=""),"",ROUND(MAX(0,MAX(0,((NETWORKDAYS.INTL(C342,E342,1,Цели!$D$9:$D$38)-1)*(Цели!$B$10-Цели!$B$9)+IF(NETWORKDAYS.INTL(E342,E342,1,Цели!$D$9:$D$38),MEDIAN(MOD(E342,1),Цели!$B$10,Цели!$B$9),Цели!$B$10)-MEDIAN(NETWORKDAYS.INTL(C342,C342,1,Цели!$D$9:$D$38)*MOD(C342,1),Цели!$B$10,Цели!$B$9))*24)-N(F342)),2))</f>
        <v/>
      </c>
      <c r="I342" s="3">
        <f>IF(G342="","",IF(G342&lt;=VLOOKUP(B342,Цели!$A$4:$C$6,2,FALSE),"Да","Нет"))</f>
        <v/>
      </c>
      <c r="J342" s="3">
        <f>IF(H342="","",IF(H342&lt;=VLOOKUP(B342,Цели!$A$4:$C$6,3,FALSE),"Да","Нет"))</f>
        <v/>
      </c>
    </row>
    <row r="343">
      <c r="A343" s="3">
        <f>IF(C343="","",ROW()-1)</f>
        <v/>
      </c>
      <c r="B343" s="3" t="n"/>
      <c r="C343" s="10" t="n"/>
      <c r="D343" s="10" t="n"/>
      <c r="E343" s="10" t="n"/>
      <c r="F343" s="3" t="n"/>
      <c r="G343" s="3">
        <f>IF(OR(C343="",D343=""),"",ROUND(MAX(0,MAX(0,((NETWORKDAYS.INTL(C343,D343,1,Цели!$D$9:$D$38)-1)*(Цели!$B$10-Цели!$B$9)+IF(NETWORKDAYS.INTL(D343,D343,1,Цели!$D$9:$D$38),MEDIAN(MOD(D343,1),Цели!$B$10,Цели!$B$9),Цели!$B$10)-MEDIAN(NETWORKDAYS.INTL(C343,C343,1,Цели!$D$9:$D$38)*MOD(C343,1),Цели!$B$10,Цели!$B$9))*24)-N(F343)),2))</f>
        <v/>
      </c>
      <c r="H343" s="3">
        <f>IF(OR(C343="",E343=""),"",ROUND(MAX(0,MAX(0,((NETWORKDAYS.INTL(C343,E343,1,Цели!$D$9:$D$38)-1)*(Цели!$B$10-Цели!$B$9)+IF(NETWORKDAYS.INTL(E343,E343,1,Цели!$D$9:$D$38),MEDIAN(MOD(E343,1),Цели!$B$10,Цели!$B$9),Цели!$B$10)-MEDIAN(NETWORKDAYS.INTL(C343,C343,1,Цели!$D$9:$D$38)*MOD(C343,1),Цели!$B$10,Цели!$B$9))*24)-N(F343)),2))</f>
        <v/>
      </c>
      <c r="I343" s="3">
        <f>IF(G343="","",IF(G343&lt;=VLOOKUP(B343,Цели!$A$4:$C$6,2,FALSE),"Да","Нет"))</f>
        <v/>
      </c>
      <c r="J343" s="3">
        <f>IF(H343="","",IF(H343&lt;=VLOOKUP(B343,Цели!$A$4:$C$6,3,FALSE),"Да","Нет"))</f>
        <v/>
      </c>
    </row>
    <row r="344">
      <c r="A344" s="3">
        <f>IF(C344="","",ROW()-1)</f>
        <v/>
      </c>
      <c r="B344" s="3" t="n"/>
      <c r="C344" s="10" t="n"/>
      <c r="D344" s="10" t="n"/>
      <c r="E344" s="10" t="n"/>
      <c r="F344" s="3" t="n"/>
      <c r="G344" s="3">
        <f>IF(OR(C344="",D344=""),"",ROUND(MAX(0,MAX(0,((NETWORKDAYS.INTL(C344,D344,1,Цели!$D$9:$D$38)-1)*(Цели!$B$10-Цели!$B$9)+IF(NETWORKDAYS.INTL(D344,D344,1,Цели!$D$9:$D$38),MEDIAN(MOD(D344,1),Цели!$B$10,Цели!$B$9),Цели!$B$10)-MEDIAN(NETWORKDAYS.INTL(C344,C344,1,Цели!$D$9:$D$38)*MOD(C344,1),Цели!$B$10,Цели!$B$9))*24)-N(F344)),2))</f>
        <v/>
      </c>
      <c r="H344" s="3">
        <f>IF(OR(C344="",E344=""),"",ROUND(MAX(0,MAX(0,((NETWORKDAYS.INTL(C344,E344,1,Цели!$D$9:$D$38)-1)*(Цели!$B$10-Цели!$B$9)+IF(NETWORKDAYS.INTL(E344,E344,1,Цели!$D$9:$D$38),MEDIAN(MOD(E344,1),Цели!$B$10,Цели!$B$9),Цели!$B$10)-MEDIAN(NETWORKDAYS.INTL(C344,C344,1,Цели!$D$9:$D$38)*MOD(C344,1),Цели!$B$10,Цели!$B$9))*24)-N(F344)),2))</f>
        <v/>
      </c>
      <c r="I344" s="3">
        <f>IF(G344="","",IF(G344&lt;=VLOOKUP(B344,Цели!$A$4:$C$6,2,FALSE),"Да","Нет"))</f>
        <v/>
      </c>
      <c r="J344" s="3">
        <f>IF(H344="","",IF(H344&lt;=VLOOKUP(B344,Цели!$A$4:$C$6,3,FALSE),"Да","Нет"))</f>
        <v/>
      </c>
    </row>
    <row r="345">
      <c r="A345" s="3">
        <f>IF(C345="","",ROW()-1)</f>
        <v/>
      </c>
      <c r="B345" s="3" t="n"/>
      <c r="C345" s="10" t="n"/>
      <c r="D345" s="10" t="n"/>
      <c r="E345" s="10" t="n"/>
      <c r="F345" s="3" t="n"/>
      <c r="G345" s="3">
        <f>IF(OR(C345="",D345=""),"",ROUND(MAX(0,MAX(0,((NETWORKDAYS.INTL(C345,D345,1,Цели!$D$9:$D$38)-1)*(Цели!$B$10-Цели!$B$9)+IF(NETWORKDAYS.INTL(D345,D345,1,Цели!$D$9:$D$38),MEDIAN(MOD(D345,1),Цели!$B$10,Цели!$B$9),Цели!$B$10)-MEDIAN(NETWORKDAYS.INTL(C345,C345,1,Цели!$D$9:$D$38)*MOD(C345,1),Цели!$B$10,Цели!$B$9))*24)-N(F345)),2))</f>
        <v/>
      </c>
      <c r="H345" s="3">
        <f>IF(OR(C345="",E345=""),"",ROUND(MAX(0,MAX(0,((NETWORKDAYS.INTL(C345,E345,1,Цели!$D$9:$D$38)-1)*(Цели!$B$10-Цели!$B$9)+IF(NETWORKDAYS.INTL(E345,E345,1,Цели!$D$9:$D$38),MEDIAN(MOD(E345,1),Цели!$B$10,Цели!$B$9),Цели!$B$10)-MEDIAN(NETWORKDAYS.INTL(C345,C345,1,Цели!$D$9:$D$38)*MOD(C345,1),Цели!$B$10,Цели!$B$9))*24)-N(F345)),2))</f>
        <v/>
      </c>
      <c r="I345" s="3">
        <f>IF(G345="","",IF(G345&lt;=VLOOKUP(B345,Цели!$A$4:$C$6,2,FALSE),"Да","Нет"))</f>
        <v/>
      </c>
      <c r="J345" s="3">
        <f>IF(H345="","",IF(H345&lt;=VLOOKUP(B345,Цели!$A$4:$C$6,3,FALSE),"Да","Нет"))</f>
        <v/>
      </c>
    </row>
    <row r="346">
      <c r="A346" s="3">
        <f>IF(C346="","",ROW()-1)</f>
        <v/>
      </c>
      <c r="B346" s="3" t="n"/>
      <c r="C346" s="10" t="n"/>
      <c r="D346" s="10" t="n"/>
      <c r="E346" s="10" t="n"/>
      <c r="F346" s="3" t="n"/>
      <c r="G346" s="3">
        <f>IF(OR(C346="",D346=""),"",ROUND(MAX(0,MAX(0,((NETWORKDAYS.INTL(C346,D346,1,Цели!$D$9:$D$38)-1)*(Цели!$B$10-Цели!$B$9)+IF(NETWORKDAYS.INTL(D346,D346,1,Цели!$D$9:$D$38),MEDIAN(MOD(D346,1),Цели!$B$10,Цели!$B$9),Цели!$B$10)-MEDIAN(NETWORKDAYS.INTL(C346,C346,1,Цели!$D$9:$D$38)*MOD(C346,1),Цели!$B$10,Цели!$B$9))*24)-N(F346)),2))</f>
        <v/>
      </c>
      <c r="H346" s="3">
        <f>IF(OR(C346="",E346=""),"",ROUND(MAX(0,MAX(0,((NETWORKDAYS.INTL(C346,E346,1,Цели!$D$9:$D$38)-1)*(Цели!$B$10-Цели!$B$9)+IF(NETWORKDAYS.INTL(E346,E346,1,Цели!$D$9:$D$38),MEDIAN(MOD(E346,1),Цели!$B$10,Цели!$B$9),Цели!$B$10)-MEDIAN(NETWORKDAYS.INTL(C346,C346,1,Цели!$D$9:$D$38)*MOD(C346,1),Цели!$B$10,Цели!$B$9))*24)-N(F346)),2))</f>
        <v/>
      </c>
      <c r="I346" s="3">
        <f>IF(G346="","",IF(G346&lt;=VLOOKUP(B346,Цели!$A$4:$C$6,2,FALSE),"Да","Нет"))</f>
        <v/>
      </c>
      <c r="J346" s="3">
        <f>IF(H346="","",IF(H346&lt;=VLOOKUP(B346,Цели!$A$4:$C$6,3,FALSE),"Да","Нет"))</f>
        <v/>
      </c>
    </row>
    <row r="347">
      <c r="A347" s="3">
        <f>IF(C347="","",ROW()-1)</f>
        <v/>
      </c>
      <c r="B347" s="3" t="n"/>
      <c r="C347" s="10" t="n"/>
      <c r="D347" s="10" t="n"/>
      <c r="E347" s="10" t="n"/>
      <c r="F347" s="3" t="n"/>
      <c r="G347" s="3">
        <f>IF(OR(C347="",D347=""),"",ROUND(MAX(0,MAX(0,((NETWORKDAYS.INTL(C347,D347,1,Цели!$D$9:$D$38)-1)*(Цели!$B$10-Цели!$B$9)+IF(NETWORKDAYS.INTL(D347,D347,1,Цели!$D$9:$D$38),MEDIAN(MOD(D347,1),Цели!$B$10,Цели!$B$9),Цели!$B$10)-MEDIAN(NETWORKDAYS.INTL(C347,C347,1,Цели!$D$9:$D$38)*MOD(C347,1),Цели!$B$10,Цели!$B$9))*24)-N(F347)),2))</f>
        <v/>
      </c>
      <c r="H347" s="3">
        <f>IF(OR(C347="",E347=""),"",ROUND(MAX(0,MAX(0,((NETWORKDAYS.INTL(C347,E347,1,Цели!$D$9:$D$38)-1)*(Цели!$B$10-Цели!$B$9)+IF(NETWORKDAYS.INTL(E347,E347,1,Цели!$D$9:$D$38),MEDIAN(MOD(E347,1),Цели!$B$10,Цели!$B$9),Цели!$B$10)-MEDIAN(NETWORKDAYS.INTL(C347,C347,1,Цели!$D$9:$D$38)*MOD(C347,1),Цели!$B$10,Цели!$B$9))*24)-N(F347)),2))</f>
        <v/>
      </c>
      <c r="I347" s="3">
        <f>IF(G347="","",IF(G347&lt;=VLOOKUP(B347,Цели!$A$4:$C$6,2,FALSE),"Да","Нет"))</f>
        <v/>
      </c>
      <c r="J347" s="3">
        <f>IF(H347="","",IF(H347&lt;=VLOOKUP(B347,Цели!$A$4:$C$6,3,FALSE),"Да","Нет"))</f>
        <v/>
      </c>
    </row>
    <row r="348">
      <c r="A348" s="3">
        <f>IF(C348="","",ROW()-1)</f>
        <v/>
      </c>
      <c r="B348" s="3" t="n"/>
      <c r="C348" s="10" t="n"/>
      <c r="D348" s="10" t="n"/>
      <c r="E348" s="10" t="n"/>
      <c r="F348" s="3" t="n"/>
      <c r="G348" s="3">
        <f>IF(OR(C348="",D348=""),"",ROUND(MAX(0,MAX(0,((NETWORKDAYS.INTL(C348,D348,1,Цели!$D$9:$D$38)-1)*(Цели!$B$10-Цели!$B$9)+IF(NETWORKDAYS.INTL(D348,D348,1,Цели!$D$9:$D$38),MEDIAN(MOD(D348,1),Цели!$B$10,Цели!$B$9),Цели!$B$10)-MEDIAN(NETWORKDAYS.INTL(C348,C348,1,Цели!$D$9:$D$38)*MOD(C348,1),Цели!$B$10,Цели!$B$9))*24)-N(F348)),2))</f>
        <v/>
      </c>
      <c r="H348" s="3">
        <f>IF(OR(C348="",E348=""),"",ROUND(MAX(0,MAX(0,((NETWORKDAYS.INTL(C348,E348,1,Цели!$D$9:$D$38)-1)*(Цели!$B$10-Цели!$B$9)+IF(NETWORKDAYS.INTL(E348,E348,1,Цели!$D$9:$D$38),MEDIAN(MOD(E348,1),Цели!$B$10,Цели!$B$9),Цели!$B$10)-MEDIAN(NETWORKDAYS.INTL(C348,C348,1,Цели!$D$9:$D$38)*MOD(C348,1),Цели!$B$10,Цели!$B$9))*24)-N(F348)),2))</f>
        <v/>
      </c>
      <c r="I348" s="3">
        <f>IF(G348="","",IF(G348&lt;=VLOOKUP(B348,Цели!$A$4:$C$6,2,FALSE),"Да","Нет"))</f>
        <v/>
      </c>
      <c r="J348" s="3">
        <f>IF(H348="","",IF(H348&lt;=VLOOKUP(B348,Цели!$A$4:$C$6,3,FALSE),"Да","Нет"))</f>
        <v/>
      </c>
    </row>
    <row r="349">
      <c r="A349" s="3">
        <f>IF(C349="","",ROW()-1)</f>
        <v/>
      </c>
      <c r="B349" s="3" t="n"/>
      <c r="C349" s="10" t="n"/>
      <c r="D349" s="10" t="n"/>
      <c r="E349" s="10" t="n"/>
      <c r="F349" s="3" t="n"/>
      <c r="G349" s="3">
        <f>IF(OR(C349="",D349=""),"",ROUND(MAX(0,MAX(0,((NETWORKDAYS.INTL(C349,D349,1,Цели!$D$9:$D$38)-1)*(Цели!$B$10-Цели!$B$9)+IF(NETWORKDAYS.INTL(D349,D349,1,Цели!$D$9:$D$38),MEDIAN(MOD(D349,1),Цели!$B$10,Цели!$B$9),Цели!$B$10)-MEDIAN(NETWORKDAYS.INTL(C349,C349,1,Цели!$D$9:$D$38)*MOD(C349,1),Цели!$B$10,Цели!$B$9))*24)-N(F349)),2))</f>
        <v/>
      </c>
      <c r="H349" s="3">
        <f>IF(OR(C349="",E349=""),"",ROUND(MAX(0,MAX(0,((NETWORKDAYS.INTL(C349,E349,1,Цели!$D$9:$D$38)-1)*(Цели!$B$10-Цели!$B$9)+IF(NETWORKDAYS.INTL(E349,E349,1,Цели!$D$9:$D$38),MEDIAN(MOD(E349,1),Цели!$B$10,Цели!$B$9),Цели!$B$10)-MEDIAN(NETWORKDAYS.INTL(C349,C349,1,Цели!$D$9:$D$38)*MOD(C349,1),Цели!$B$10,Цели!$B$9))*24)-N(F349)),2))</f>
        <v/>
      </c>
      <c r="I349" s="3">
        <f>IF(G349="","",IF(G349&lt;=VLOOKUP(B349,Цели!$A$4:$C$6,2,FALSE),"Да","Нет"))</f>
        <v/>
      </c>
      <c r="J349" s="3">
        <f>IF(H349="","",IF(H349&lt;=VLOOKUP(B349,Цели!$A$4:$C$6,3,FALSE),"Да","Нет"))</f>
        <v/>
      </c>
    </row>
    <row r="350">
      <c r="A350" s="3">
        <f>IF(C350="","",ROW()-1)</f>
        <v/>
      </c>
      <c r="B350" s="3" t="n"/>
      <c r="C350" s="10" t="n"/>
      <c r="D350" s="10" t="n"/>
      <c r="E350" s="10" t="n"/>
      <c r="F350" s="3" t="n"/>
      <c r="G350" s="3">
        <f>IF(OR(C350="",D350=""),"",ROUND(MAX(0,MAX(0,((NETWORKDAYS.INTL(C350,D350,1,Цели!$D$9:$D$38)-1)*(Цели!$B$10-Цели!$B$9)+IF(NETWORKDAYS.INTL(D350,D350,1,Цели!$D$9:$D$38),MEDIAN(MOD(D350,1),Цели!$B$10,Цели!$B$9),Цели!$B$10)-MEDIAN(NETWORKDAYS.INTL(C350,C350,1,Цели!$D$9:$D$38)*MOD(C350,1),Цели!$B$10,Цели!$B$9))*24)-N(F350)),2))</f>
        <v/>
      </c>
      <c r="H350" s="3">
        <f>IF(OR(C350="",E350=""),"",ROUND(MAX(0,MAX(0,((NETWORKDAYS.INTL(C350,E350,1,Цели!$D$9:$D$38)-1)*(Цели!$B$10-Цели!$B$9)+IF(NETWORKDAYS.INTL(E350,E350,1,Цели!$D$9:$D$38),MEDIAN(MOD(E350,1),Цели!$B$10,Цели!$B$9),Цели!$B$10)-MEDIAN(NETWORKDAYS.INTL(C350,C350,1,Цели!$D$9:$D$38)*MOD(C350,1),Цели!$B$10,Цели!$B$9))*24)-N(F350)),2))</f>
        <v/>
      </c>
      <c r="I350" s="3">
        <f>IF(G350="","",IF(G350&lt;=VLOOKUP(B350,Цели!$A$4:$C$6,2,FALSE),"Да","Нет"))</f>
        <v/>
      </c>
      <c r="J350" s="3">
        <f>IF(H350="","",IF(H350&lt;=VLOOKUP(B350,Цели!$A$4:$C$6,3,FALSE),"Да","Нет"))</f>
        <v/>
      </c>
    </row>
    <row r="351">
      <c r="A351" s="3">
        <f>IF(C351="","",ROW()-1)</f>
        <v/>
      </c>
      <c r="B351" s="3" t="n"/>
      <c r="C351" s="10" t="n"/>
      <c r="D351" s="10" t="n"/>
      <c r="E351" s="10" t="n"/>
      <c r="F351" s="3" t="n"/>
      <c r="G351" s="3">
        <f>IF(OR(C351="",D351=""),"",ROUND(MAX(0,MAX(0,((NETWORKDAYS.INTL(C351,D351,1,Цели!$D$9:$D$38)-1)*(Цели!$B$10-Цели!$B$9)+IF(NETWORKDAYS.INTL(D351,D351,1,Цели!$D$9:$D$38),MEDIAN(MOD(D351,1),Цели!$B$10,Цели!$B$9),Цели!$B$10)-MEDIAN(NETWORKDAYS.INTL(C351,C351,1,Цели!$D$9:$D$38)*MOD(C351,1),Цели!$B$10,Цели!$B$9))*24)-N(F351)),2))</f>
        <v/>
      </c>
      <c r="H351" s="3">
        <f>IF(OR(C351="",E351=""),"",ROUND(MAX(0,MAX(0,((NETWORKDAYS.INTL(C351,E351,1,Цели!$D$9:$D$38)-1)*(Цели!$B$10-Цели!$B$9)+IF(NETWORKDAYS.INTL(E351,E351,1,Цели!$D$9:$D$38),MEDIAN(MOD(E351,1),Цели!$B$10,Цели!$B$9),Цели!$B$10)-MEDIAN(NETWORKDAYS.INTL(C351,C351,1,Цели!$D$9:$D$38)*MOD(C351,1),Цели!$B$10,Цели!$B$9))*24)-N(F351)),2))</f>
        <v/>
      </c>
      <c r="I351" s="3">
        <f>IF(G351="","",IF(G351&lt;=VLOOKUP(B351,Цели!$A$4:$C$6,2,FALSE),"Да","Нет"))</f>
        <v/>
      </c>
      <c r="J351" s="3">
        <f>IF(H351="","",IF(H351&lt;=VLOOKUP(B351,Цели!$A$4:$C$6,3,FALSE),"Да","Нет"))</f>
        <v/>
      </c>
    </row>
    <row r="352">
      <c r="A352" s="3">
        <f>IF(C352="","",ROW()-1)</f>
        <v/>
      </c>
      <c r="B352" s="3" t="n"/>
      <c r="C352" s="10" t="n"/>
      <c r="D352" s="10" t="n"/>
      <c r="E352" s="10" t="n"/>
      <c r="F352" s="3" t="n"/>
      <c r="G352" s="3">
        <f>IF(OR(C352="",D352=""),"",ROUND(MAX(0,MAX(0,((NETWORKDAYS.INTL(C352,D352,1,Цели!$D$9:$D$38)-1)*(Цели!$B$10-Цели!$B$9)+IF(NETWORKDAYS.INTL(D352,D352,1,Цели!$D$9:$D$38),MEDIAN(MOD(D352,1),Цели!$B$10,Цели!$B$9),Цели!$B$10)-MEDIAN(NETWORKDAYS.INTL(C352,C352,1,Цели!$D$9:$D$38)*MOD(C352,1),Цели!$B$10,Цели!$B$9))*24)-N(F352)),2))</f>
        <v/>
      </c>
      <c r="H352" s="3">
        <f>IF(OR(C352="",E352=""),"",ROUND(MAX(0,MAX(0,((NETWORKDAYS.INTL(C352,E352,1,Цели!$D$9:$D$38)-1)*(Цели!$B$10-Цели!$B$9)+IF(NETWORKDAYS.INTL(E352,E352,1,Цели!$D$9:$D$38),MEDIAN(MOD(E352,1),Цели!$B$10,Цели!$B$9),Цели!$B$10)-MEDIAN(NETWORKDAYS.INTL(C352,C352,1,Цели!$D$9:$D$38)*MOD(C352,1),Цели!$B$10,Цели!$B$9))*24)-N(F352)),2))</f>
        <v/>
      </c>
      <c r="I352" s="3">
        <f>IF(G352="","",IF(G352&lt;=VLOOKUP(B352,Цели!$A$4:$C$6,2,FALSE),"Да","Нет"))</f>
        <v/>
      </c>
      <c r="J352" s="3">
        <f>IF(H352="","",IF(H352&lt;=VLOOKUP(B352,Цели!$A$4:$C$6,3,FALSE),"Да","Нет"))</f>
        <v/>
      </c>
    </row>
    <row r="353">
      <c r="A353" s="3">
        <f>IF(C353="","",ROW()-1)</f>
        <v/>
      </c>
      <c r="B353" s="3" t="n"/>
      <c r="C353" s="10" t="n"/>
      <c r="D353" s="10" t="n"/>
      <c r="E353" s="10" t="n"/>
      <c r="F353" s="3" t="n"/>
      <c r="G353" s="3">
        <f>IF(OR(C353="",D353=""),"",ROUND(MAX(0,MAX(0,((NETWORKDAYS.INTL(C353,D353,1,Цели!$D$9:$D$38)-1)*(Цели!$B$10-Цели!$B$9)+IF(NETWORKDAYS.INTL(D353,D353,1,Цели!$D$9:$D$38),MEDIAN(MOD(D353,1),Цели!$B$10,Цели!$B$9),Цели!$B$10)-MEDIAN(NETWORKDAYS.INTL(C353,C353,1,Цели!$D$9:$D$38)*MOD(C353,1),Цели!$B$10,Цели!$B$9))*24)-N(F353)),2))</f>
        <v/>
      </c>
      <c r="H353" s="3">
        <f>IF(OR(C353="",E353=""),"",ROUND(MAX(0,MAX(0,((NETWORKDAYS.INTL(C353,E353,1,Цели!$D$9:$D$38)-1)*(Цели!$B$10-Цели!$B$9)+IF(NETWORKDAYS.INTL(E353,E353,1,Цели!$D$9:$D$38),MEDIAN(MOD(E353,1),Цели!$B$10,Цели!$B$9),Цели!$B$10)-MEDIAN(NETWORKDAYS.INTL(C353,C353,1,Цели!$D$9:$D$38)*MOD(C353,1),Цели!$B$10,Цели!$B$9))*24)-N(F353)),2))</f>
        <v/>
      </c>
      <c r="I353" s="3">
        <f>IF(G353="","",IF(G353&lt;=VLOOKUP(B353,Цели!$A$4:$C$6,2,FALSE),"Да","Нет"))</f>
        <v/>
      </c>
      <c r="J353" s="3">
        <f>IF(H353="","",IF(H353&lt;=VLOOKUP(B353,Цели!$A$4:$C$6,3,FALSE),"Да","Нет"))</f>
        <v/>
      </c>
    </row>
    <row r="354">
      <c r="A354" s="3">
        <f>IF(C354="","",ROW()-1)</f>
        <v/>
      </c>
      <c r="B354" s="3" t="n"/>
      <c r="C354" s="10" t="n"/>
      <c r="D354" s="10" t="n"/>
      <c r="E354" s="10" t="n"/>
      <c r="F354" s="3" t="n"/>
      <c r="G354" s="3">
        <f>IF(OR(C354="",D354=""),"",ROUND(MAX(0,MAX(0,((NETWORKDAYS.INTL(C354,D354,1,Цели!$D$9:$D$38)-1)*(Цели!$B$10-Цели!$B$9)+IF(NETWORKDAYS.INTL(D354,D354,1,Цели!$D$9:$D$38),MEDIAN(MOD(D354,1),Цели!$B$10,Цели!$B$9),Цели!$B$10)-MEDIAN(NETWORKDAYS.INTL(C354,C354,1,Цели!$D$9:$D$38)*MOD(C354,1),Цели!$B$10,Цели!$B$9))*24)-N(F354)),2))</f>
        <v/>
      </c>
      <c r="H354" s="3">
        <f>IF(OR(C354="",E354=""),"",ROUND(MAX(0,MAX(0,((NETWORKDAYS.INTL(C354,E354,1,Цели!$D$9:$D$38)-1)*(Цели!$B$10-Цели!$B$9)+IF(NETWORKDAYS.INTL(E354,E354,1,Цели!$D$9:$D$38),MEDIAN(MOD(E354,1),Цели!$B$10,Цели!$B$9),Цели!$B$10)-MEDIAN(NETWORKDAYS.INTL(C354,C354,1,Цели!$D$9:$D$38)*MOD(C354,1),Цели!$B$10,Цели!$B$9))*24)-N(F354)),2))</f>
        <v/>
      </c>
      <c r="I354" s="3">
        <f>IF(G354="","",IF(G354&lt;=VLOOKUP(B354,Цели!$A$4:$C$6,2,FALSE),"Да","Нет"))</f>
        <v/>
      </c>
      <c r="J354" s="3">
        <f>IF(H354="","",IF(H354&lt;=VLOOKUP(B354,Цели!$A$4:$C$6,3,FALSE),"Да","Нет"))</f>
        <v/>
      </c>
    </row>
    <row r="355">
      <c r="A355" s="3">
        <f>IF(C355="","",ROW()-1)</f>
        <v/>
      </c>
      <c r="B355" s="3" t="n"/>
      <c r="C355" s="10" t="n"/>
      <c r="D355" s="10" t="n"/>
      <c r="E355" s="10" t="n"/>
      <c r="F355" s="3" t="n"/>
      <c r="G355" s="3">
        <f>IF(OR(C355="",D355=""),"",ROUND(MAX(0,MAX(0,((NETWORKDAYS.INTL(C355,D355,1,Цели!$D$9:$D$38)-1)*(Цели!$B$10-Цели!$B$9)+IF(NETWORKDAYS.INTL(D355,D355,1,Цели!$D$9:$D$38),MEDIAN(MOD(D355,1),Цели!$B$10,Цели!$B$9),Цели!$B$10)-MEDIAN(NETWORKDAYS.INTL(C355,C355,1,Цели!$D$9:$D$38)*MOD(C355,1),Цели!$B$10,Цели!$B$9))*24)-N(F355)),2))</f>
        <v/>
      </c>
      <c r="H355" s="3">
        <f>IF(OR(C355="",E355=""),"",ROUND(MAX(0,MAX(0,((NETWORKDAYS.INTL(C355,E355,1,Цели!$D$9:$D$38)-1)*(Цели!$B$10-Цели!$B$9)+IF(NETWORKDAYS.INTL(E355,E355,1,Цели!$D$9:$D$38),MEDIAN(MOD(E355,1),Цели!$B$10,Цели!$B$9),Цели!$B$10)-MEDIAN(NETWORKDAYS.INTL(C355,C355,1,Цели!$D$9:$D$38)*MOD(C355,1),Цели!$B$10,Цели!$B$9))*24)-N(F355)),2))</f>
        <v/>
      </c>
      <c r="I355" s="3">
        <f>IF(G355="","",IF(G355&lt;=VLOOKUP(B355,Цели!$A$4:$C$6,2,FALSE),"Да","Нет"))</f>
        <v/>
      </c>
      <c r="J355" s="3">
        <f>IF(H355="","",IF(H355&lt;=VLOOKUP(B355,Цели!$A$4:$C$6,3,FALSE),"Да","Нет"))</f>
        <v/>
      </c>
    </row>
    <row r="356">
      <c r="A356" s="3">
        <f>IF(C356="","",ROW()-1)</f>
        <v/>
      </c>
      <c r="B356" s="3" t="n"/>
      <c r="C356" s="10" t="n"/>
      <c r="D356" s="10" t="n"/>
      <c r="E356" s="10" t="n"/>
      <c r="F356" s="3" t="n"/>
      <c r="G356" s="3">
        <f>IF(OR(C356="",D356=""),"",ROUND(MAX(0,MAX(0,((NETWORKDAYS.INTL(C356,D356,1,Цели!$D$9:$D$38)-1)*(Цели!$B$10-Цели!$B$9)+IF(NETWORKDAYS.INTL(D356,D356,1,Цели!$D$9:$D$38),MEDIAN(MOD(D356,1),Цели!$B$10,Цели!$B$9),Цели!$B$10)-MEDIAN(NETWORKDAYS.INTL(C356,C356,1,Цели!$D$9:$D$38)*MOD(C356,1),Цели!$B$10,Цели!$B$9))*24)-N(F356)),2))</f>
        <v/>
      </c>
      <c r="H356" s="3">
        <f>IF(OR(C356="",E356=""),"",ROUND(MAX(0,MAX(0,((NETWORKDAYS.INTL(C356,E356,1,Цели!$D$9:$D$38)-1)*(Цели!$B$10-Цели!$B$9)+IF(NETWORKDAYS.INTL(E356,E356,1,Цели!$D$9:$D$38),MEDIAN(MOD(E356,1),Цели!$B$10,Цели!$B$9),Цели!$B$10)-MEDIAN(NETWORKDAYS.INTL(C356,C356,1,Цели!$D$9:$D$38)*MOD(C356,1),Цели!$B$10,Цели!$B$9))*24)-N(F356)),2))</f>
        <v/>
      </c>
      <c r="I356" s="3">
        <f>IF(G356="","",IF(G356&lt;=VLOOKUP(B356,Цели!$A$4:$C$6,2,FALSE),"Да","Нет"))</f>
        <v/>
      </c>
      <c r="J356" s="3">
        <f>IF(H356="","",IF(H356&lt;=VLOOKUP(B356,Цели!$A$4:$C$6,3,FALSE),"Да","Нет"))</f>
        <v/>
      </c>
    </row>
    <row r="357">
      <c r="A357" s="3">
        <f>IF(C357="","",ROW()-1)</f>
        <v/>
      </c>
      <c r="B357" s="3" t="n"/>
      <c r="C357" s="10" t="n"/>
      <c r="D357" s="10" t="n"/>
      <c r="E357" s="10" t="n"/>
      <c r="F357" s="3" t="n"/>
      <c r="G357" s="3">
        <f>IF(OR(C357="",D357=""),"",ROUND(MAX(0,MAX(0,((NETWORKDAYS.INTL(C357,D357,1,Цели!$D$9:$D$38)-1)*(Цели!$B$10-Цели!$B$9)+IF(NETWORKDAYS.INTL(D357,D357,1,Цели!$D$9:$D$38),MEDIAN(MOD(D357,1),Цели!$B$10,Цели!$B$9),Цели!$B$10)-MEDIAN(NETWORKDAYS.INTL(C357,C357,1,Цели!$D$9:$D$38)*MOD(C357,1),Цели!$B$10,Цели!$B$9))*24)-N(F357)),2))</f>
        <v/>
      </c>
      <c r="H357" s="3">
        <f>IF(OR(C357="",E357=""),"",ROUND(MAX(0,MAX(0,((NETWORKDAYS.INTL(C357,E357,1,Цели!$D$9:$D$38)-1)*(Цели!$B$10-Цели!$B$9)+IF(NETWORKDAYS.INTL(E357,E357,1,Цели!$D$9:$D$38),MEDIAN(MOD(E357,1),Цели!$B$10,Цели!$B$9),Цели!$B$10)-MEDIAN(NETWORKDAYS.INTL(C357,C357,1,Цели!$D$9:$D$38)*MOD(C357,1),Цели!$B$10,Цели!$B$9))*24)-N(F357)),2))</f>
        <v/>
      </c>
      <c r="I357" s="3">
        <f>IF(G357="","",IF(G357&lt;=VLOOKUP(B357,Цели!$A$4:$C$6,2,FALSE),"Да","Нет"))</f>
        <v/>
      </c>
      <c r="J357" s="3">
        <f>IF(H357="","",IF(H357&lt;=VLOOKUP(B357,Цели!$A$4:$C$6,3,FALSE),"Да","Нет"))</f>
        <v/>
      </c>
    </row>
    <row r="358">
      <c r="A358" s="3">
        <f>IF(C358="","",ROW()-1)</f>
        <v/>
      </c>
      <c r="B358" s="3" t="n"/>
      <c r="C358" s="10" t="n"/>
      <c r="D358" s="10" t="n"/>
      <c r="E358" s="10" t="n"/>
      <c r="F358" s="3" t="n"/>
      <c r="G358" s="3">
        <f>IF(OR(C358="",D358=""),"",ROUND(MAX(0,MAX(0,((NETWORKDAYS.INTL(C358,D358,1,Цели!$D$9:$D$38)-1)*(Цели!$B$10-Цели!$B$9)+IF(NETWORKDAYS.INTL(D358,D358,1,Цели!$D$9:$D$38),MEDIAN(MOD(D358,1),Цели!$B$10,Цели!$B$9),Цели!$B$10)-MEDIAN(NETWORKDAYS.INTL(C358,C358,1,Цели!$D$9:$D$38)*MOD(C358,1),Цели!$B$10,Цели!$B$9))*24)-N(F358)),2))</f>
        <v/>
      </c>
      <c r="H358" s="3">
        <f>IF(OR(C358="",E358=""),"",ROUND(MAX(0,MAX(0,((NETWORKDAYS.INTL(C358,E358,1,Цели!$D$9:$D$38)-1)*(Цели!$B$10-Цели!$B$9)+IF(NETWORKDAYS.INTL(E358,E358,1,Цели!$D$9:$D$38),MEDIAN(MOD(E358,1),Цели!$B$10,Цели!$B$9),Цели!$B$10)-MEDIAN(NETWORKDAYS.INTL(C358,C358,1,Цели!$D$9:$D$38)*MOD(C358,1),Цели!$B$10,Цели!$B$9))*24)-N(F358)),2))</f>
        <v/>
      </c>
      <c r="I358" s="3">
        <f>IF(G358="","",IF(G358&lt;=VLOOKUP(B358,Цели!$A$4:$C$6,2,FALSE),"Да","Нет"))</f>
        <v/>
      </c>
      <c r="J358" s="3">
        <f>IF(H358="","",IF(H358&lt;=VLOOKUP(B358,Цели!$A$4:$C$6,3,FALSE),"Да","Нет"))</f>
        <v/>
      </c>
    </row>
    <row r="359">
      <c r="A359" s="3">
        <f>IF(C359="","",ROW()-1)</f>
        <v/>
      </c>
      <c r="B359" s="3" t="n"/>
      <c r="C359" s="10" t="n"/>
      <c r="D359" s="10" t="n"/>
      <c r="E359" s="10" t="n"/>
      <c r="F359" s="3" t="n"/>
      <c r="G359" s="3">
        <f>IF(OR(C359="",D359=""),"",ROUND(MAX(0,MAX(0,((NETWORKDAYS.INTL(C359,D359,1,Цели!$D$9:$D$38)-1)*(Цели!$B$10-Цели!$B$9)+IF(NETWORKDAYS.INTL(D359,D359,1,Цели!$D$9:$D$38),MEDIAN(MOD(D359,1),Цели!$B$10,Цели!$B$9),Цели!$B$10)-MEDIAN(NETWORKDAYS.INTL(C359,C359,1,Цели!$D$9:$D$38)*MOD(C359,1),Цели!$B$10,Цели!$B$9))*24)-N(F359)),2))</f>
        <v/>
      </c>
      <c r="H359" s="3">
        <f>IF(OR(C359="",E359=""),"",ROUND(MAX(0,MAX(0,((NETWORKDAYS.INTL(C359,E359,1,Цели!$D$9:$D$38)-1)*(Цели!$B$10-Цели!$B$9)+IF(NETWORKDAYS.INTL(E359,E359,1,Цели!$D$9:$D$38),MEDIAN(MOD(E359,1),Цели!$B$10,Цели!$B$9),Цели!$B$10)-MEDIAN(NETWORKDAYS.INTL(C359,C359,1,Цели!$D$9:$D$38)*MOD(C359,1),Цели!$B$10,Цели!$B$9))*24)-N(F359)),2))</f>
        <v/>
      </c>
      <c r="I359" s="3">
        <f>IF(G359="","",IF(G359&lt;=VLOOKUP(B359,Цели!$A$4:$C$6,2,FALSE),"Да","Нет"))</f>
        <v/>
      </c>
      <c r="J359" s="3">
        <f>IF(H359="","",IF(H359&lt;=VLOOKUP(B359,Цели!$A$4:$C$6,3,FALSE),"Да","Нет"))</f>
        <v/>
      </c>
    </row>
    <row r="360">
      <c r="A360" s="3">
        <f>IF(C360="","",ROW()-1)</f>
        <v/>
      </c>
      <c r="B360" s="3" t="n"/>
      <c r="C360" s="10" t="n"/>
      <c r="D360" s="10" t="n"/>
      <c r="E360" s="10" t="n"/>
      <c r="F360" s="3" t="n"/>
      <c r="G360" s="3">
        <f>IF(OR(C360="",D360=""),"",ROUND(MAX(0,MAX(0,((NETWORKDAYS.INTL(C360,D360,1,Цели!$D$9:$D$38)-1)*(Цели!$B$10-Цели!$B$9)+IF(NETWORKDAYS.INTL(D360,D360,1,Цели!$D$9:$D$38),MEDIAN(MOD(D360,1),Цели!$B$10,Цели!$B$9),Цели!$B$10)-MEDIAN(NETWORKDAYS.INTL(C360,C360,1,Цели!$D$9:$D$38)*MOD(C360,1),Цели!$B$10,Цели!$B$9))*24)-N(F360)),2))</f>
        <v/>
      </c>
      <c r="H360" s="3">
        <f>IF(OR(C360="",E360=""),"",ROUND(MAX(0,MAX(0,((NETWORKDAYS.INTL(C360,E360,1,Цели!$D$9:$D$38)-1)*(Цели!$B$10-Цели!$B$9)+IF(NETWORKDAYS.INTL(E360,E360,1,Цели!$D$9:$D$38),MEDIAN(MOD(E360,1),Цели!$B$10,Цели!$B$9),Цели!$B$10)-MEDIAN(NETWORKDAYS.INTL(C360,C360,1,Цели!$D$9:$D$38)*MOD(C360,1),Цели!$B$10,Цели!$B$9))*24)-N(F360)),2))</f>
        <v/>
      </c>
      <c r="I360" s="3">
        <f>IF(G360="","",IF(G360&lt;=VLOOKUP(B360,Цели!$A$4:$C$6,2,FALSE),"Да","Нет"))</f>
        <v/>
      </c>
      <c r="J360" s="3">
        <f>IF(H360="","",IF(H360&lt;=VLOOKUP(B360,Цели!$A$4:$C$6,3,FALSE),"Да","Нет"))</f>
        <v/>
      </c>
    </row>
    <row r="361">
      <c r="A361" s="3">
        <f>IF(C361="","",ROW()-1)</f>
        <v/>
      </c>
      <c r="B361" s="3" t="n"/>
      <c r="C361" s="10" t="n"/>
      <c r="D361" s="10" t="n"/>
      <c r="E361" s="10" t="n"/>
      <c r="F361" s="3" t="n"/>
      <c r="G361" s="3">
        <f>IF(OR(C361="",D361=""),"",ROUND(MAX(0,MAX(0,((NETWORKDAYS.INTL(C361,D361,1,Цели!$D$9:$D$38)-1)*(Цели!$B$10-Цели!$B$9)+IF(NETWORKDAYS.INTL(D361,D361,1,Цели!$D$9:$D$38),MEDIAN(MOD(D361,1),Цели!$B$10,Цели!$B$9),Цели!$B$10)-MEDIAN(NETWORKDAYS.INTL(C361,C361,1,Цели!$D$9:$D$38)*MOD(C361,1),Цели!$B$10,Цели!$B$9))*24)-N(F361)),2))</f>
        <v/>
      </c>
      <c r="H361" s="3">
        <f>IF(OR(C361="",E361=""),"",ROUND(MAX(0,MAX(0,((NETWORKDAYS.INTL(C361,E361,1,Цели!$D$9:$D$38)-1)*(Цели!$B$10-Цели!$B$9)+IF(NETWORKDAYS.INTL(E361,E361,1,Цели!$D$9:$D$38),MEDIAN(MOD(E361,1),Цели!$B$10,Цели!$B$9),Цели!$B$10)-MEDIAN(NETWORKDAYS.INTL(C361,C361,1,Цели!$D$9:$D$38)*MOD(C361,1),Цели!$B$10,Цели!$B$9))*24)-N(F361)),2))</f>
        <v/>
      </c>
      <c r="I361" s="3">
        <f>IF(G361="","",IF(G361&lt;=VLOOKUP(B361,Цели!$A$4:$C$6,2,FALSE),"Да","Нет"))</f>
        <v/>
      </c>
      <c r="J361" s="3">
        <f>IF(H361="","",IF(H361&lt;=VLOOKUP(B361,Цели!$A$4:$C$6,3,FALSE),"Да","Нет"))</f>
        <v/>
      </c>
    </row>
    <row r="362">
      <c r="A362" s="3">
        <f>IF(C362="","",ROW()-1)</f>
        <v/>
      </c>
      <c r="B362" s="3" t="n"/>
      <c r="C362" s="10" t="n"/>
      <c r="D362" s="10" t="n"/>
      <c r="E362" s="10" t="n"/>
      <c r="F362" s="3" t="n"/>
      <c r="G362" s="3">
        <f>IF(OR(C362="",D362=""),"",ROUND(MAX(0,MAX(0,((NETWORKDAYS.INTL(C362,D362,1,Цели!$D$9:$D$38)-1)*(Цели!$B$10-Цели!$B$9)+IF(NETWORKDAYS.INTL(D362,D362,1,Цели!$D$9:$D$38),MEDIAN(MOD(D362,1),Цели!$B$10,Цели!$B$9),Цели!$B$10)-MEDIAN(NETWORKDAYS.INTL(C362,C362,1,Цели!$D$9:$D$38)*MOD(C362,1),Цели!$B$10,Цели!$B$9))*24)-N(F362)),2))</f>
        <v/>
      </c>
      <c r="H362" s="3">
        <f>IF(OR(C362="",E362=""),"",ROUND(MAX(0,MAX(0,((NETWORKDAYS.INTL(C362,E362,1,Цели!$D$9:$D$38)-1)*(Цели!$B$10-Цели!$B$9)+IF(NETWORKDAYS.INTL(E362,E362,1,Цели!$D$9:$D$38),MEDIAN(MOD(E362,1),Цели!$B$10,Цели!$B$9),Цели!$B$10)-MEDIAN(NETWORKDAYS.INTL(C362,C362,1,Цели!$D$9:$D$38)*MOD(C362,1),Цели!$B$10,Цели!$B$9))*24)-N(F362)),2))</f>
        <v/>
      </c>
      <c r="I362" s="3">
        <f>IF(G362="","",IF(G362&lt;=VLOOKUP(B362,Цели!$A$4:$C$6,2,FALSE),"Да","Нет"))</f>
        <v/>
      </c>
      <c r="J362" s="3">
        <f>IF(H362="","",IF(H362&lt;=VLOOKUP(B362,Цели!$A$4:$C$6,3,FALSE),"Да","Нет"))</f>
        <v/>
      </c>
    </row>
    <row r="363">
      <c r="A363" s="3">
        <f>IF(C363="","",ROW()-1)</f>
        <v/>
      </c>
      <c r="B363" s="3" t="n"/>
      <c r="C363" s="10" t="n"/>
      <c r="D363" s="10" t="n"/>
      <c r="E363" s="10" t="n"/>
      <c r="F363" s="3" t="n"/>
      <c r="G363" s="3">
        <f>IF(OR(C363="",D363=""),"",ROUND(MAX(0,MAX(0,((NETWORKDAYS.INTL(C363,D363,1,Цели!$D$9:$D$38)-1)*(Цели!$B$10-Цели!$B$9)+IF(NETWORKDAYS.INTL(D363,D363,1,Цели!$D$9:$D$38),MEDIAN(MOD(D363,1),Цели!$B$10,Цели!$B$9),Цели!$B$10)-MEDIAN(NETWORKDAYS.INTL(C363,C363,1,Цели!$D$9:$D$38)*MOD(C363,1),Цели!$B$10,Цели!$B$9))*24)-N(F363)),2))</f>
        <v/>
      </c>
      <c r="H363" s="3">
        <f>IF(OR(C363="",E363=""),"",ROUND(MAX(0,MAX(0,((NETWORKDAYS.INTL(C363,E363,1,Цели!$D$9:$D$38)-1)*(Цели!$B$10-Цели!$B$9)+IF(NETWORKDAYS.INTL(E363,E363,1,Цели!$D$9:$D$38),MEDIAN(MOD(E363,1),Цели!$B$10,Цели!$B$9),Цели!$B$10)-MEDIAN(NETWORKDAYS.INTL(C363,C363,1,Цели!$D$9:$D$38)*MOD(C363,1),Цели!$B$10,Цели!$B$9))*24)-N(F363)),2))</f>
        <v/>
      </c>
      <c r="I363" s="3">
        <f>IF(G363="","",IF(G363&lt;=VLOOKUP(B363,Цели!$A$4:$C$6,2,FALSE),"Да","Нет"))</f>
        <v/>
      </c>
      <c r="J363" s="3">
        <f>IF(H363="","",IF(H363&lt;=VLOOKUP(B363,Цели!$A$4:$C$6,3,FALSE),"Да","Нет"))</f>
        <v/>
      </c>
    </row>
    <row r="364">
      <c r="A364" s="3">
        <f>IF(C364="","",ROW()-1)</f>
        <v/>
      </c>
      <c r="B364" s="3" t="n"/>
      <c r="C364" s="10" t="n"/>
      <c r="D364" s="10" t="n"/>
      <c r="E364" s="10" t="n"/>
      <c r="F364" s="3" t="n"/>
      <c r="G364" s="3">
        <f>IF(OR(C364="",D364=""),"",ROUND(MAX(0,MAX(0,((NETWORKDAYS.INTL(C364,D364,1,Цели!$D$9:$D$38)-1)*(Цели!$B$10-Цели!$B$9)+IF(NETWORKDAYS.INTL(D364,D364,1,Цели!$D$9:$D$38),MEDIAN(MOD(D364,1),Цели!$B$10,Цели!$B$9),Цели!$B$10)-MEDIAN(NETWORKDAYS.INTL(C364,C364,1,Цели!$D$9:$D$38)*MOD(C364,1),Цели!$B$10,Цели!$B$9))*24)-N(F364)),2))</f>
        <v/>
      </c>
      <c r="H364" s="3">
        <f>IF(OR(C364="",E364=""),"",ROUND(MAX(0,MAX(0,((NETWORKDAYS.INTL(C364,E364,1,Цели!$D$9:$D$38)-1)*(Цели!$B$10-Цели!$B$9)+IF(NETWORKDAYS.INTL(E364,E364,1,Цели!$D$9:$D$38),MEDIAN(MOD(E364,1),Цели!$B$10,Цели!$B$9),Цели!$B$10)-MEDIAN(NETWORKDAYS.INTL(C364,C364,1,Цели!$D$9:$D$38)*MOD(C364,1),Цели!$B$10,Цели!$B$9))*24)-N(F364)),2))</f>
        <v/>
      </c>
      <c r="I364" s="3">
        <f>IF(G364="","",IF(G364&lt;=VLOOKUP(B364,Цели!$A$4:$C$6,2,FALSE),"Да","Нет"))</f>
        <v/>
      </c>
      <c r="J364" s="3">
        <f>IF(H364="","",IF(H364&lt;=VLOOKUP(B364,Цели!$A$4:$C$6,3,FALSE),"Да","Нет"))</f>
        <v/>
      </c>
    </row>
    <row r="365">
      <c r="A365" s="3">
        <f>IF(C365="","",ROW()-1)</f>
        <v/>
      </c>
      <c r="B365" s="3" t="n"/>
      <c r="C365" s="10" t="n"/>
      <c r="D365" s="10" t="n"/>
      <c r="E365" s="10" t="n"/>
      <c r="F365" s="3" t="n"/>
      <c r="G365" s="3">
        <f>IF(OR(C365="",D365=""),"",ROUND(MAX(0,MAX(0,((NETWORKDAYS.INTL(C365,D365,1,Цели!$D$9:$D$38)-1)*(Цели!$B$10-Цели!$B$9)+IF(NETWORKDAYS.INTL(D365,D365,1,Цели!$D$9:$D$38),MEDIAN(MOD(D365,1),Цели!$B$10,Цели!$B$9),Цели!$B$10)-MEDIAN(NETWORKDAYS.INTL(C365,C365,1,Цели!$D$9:$D$38)*MOD(C365,1),Цели!$B$10,Цели!$B$9))*24)-N(F365)),2))</f>
        <v/>
      </c>
      <c r="H365" s="3">
        <f>IF(OR(C365="",E365=""),"",ROUND(MAX(0,MAX(0,((NETWORKDAYS.INTL(C365,E365,1,Цели!$D$9:$D$38)-1)*(Цели!$B$10-Цели!$B$9)+IF(NETWORKDAYS.INTL(E365,E365,1,Цели!$D$9:$D$38),MEDIAN(MOD(E365,1),Цели!$B$10,Цели!$B$9),Цели!$B$10)-MEDIAN(NETWORKDAYS.INTL(C365,C365,1,Цели!$D$9:$D$38)*MOD(C365,1),Цели!$B$10,Цели!$B$9))*24)-N(F365)),2))</f>
        <v/>
      </c>
      <c r="I365" s="3">
        <f>IF(G365="","",IF(G365&lt;=VLOOKUP(B365,Цели!$A$4:$C$6,2,FALSE),"Да","Нет"))</f>
        <v/>
      </c>
      <c r="J365" s="3">
        <f>IF(H365="","",IF(H365&lt;=VLOOKUP(B365,Цели!$A$4:$C$6,3,FALSE),"Да","Нет"))</f>
        <v/>
      </c>
    </row>
    <row r="366">
      <c r="A366" s="3">
        <f>IF(C366="","",ROW()-1)</f>
        <v/>
      </c>
      <c r="B366" s="3" t="n"/>
      <c r="C366" s="10" t="n"/>
      <c r="D366" s="10" t="n"/>
      <c r="E366" s="10" t="n"/>
      <c r="F366" s="3" t="n"/>
      <c r="G366" s="3">
        <f>IF(OR(C366="",D366=""),"",ROUND(MAX(0,MAX(0,((NETWORKDAYS.INTL(C366,D366,1,Цели!$D$9:$D$38)-1)*(Цели!$B$10-Цели!$B$9)+IF(NETWORKDAYS.INTL(D366,D366,1,Цели!$D$9:$D$38),MEDIAN(MOD(D366,1),Цели!$B$10,Цели!$B$9),Цели!$B$10)-MEDIAN(NETWORKDAYS.INTL(C366,C366,1,Цели!$D$9:$D$38)*MOD(C366,1),Цели!$B$10,Цели!$B$9))*24)-N(F366)),2))</f>
        <v/>
      </c>
      <c r="H366" s="3">
        <f>IF(OR(C366="",E366=""),"",ROUND(MAX(0,MAX(0,((NETWORKDAYS.INTL(C366,E366,1,Цели!$D$9:$D$38)-1)*(Цели!$B$10-Цели!$B$9)+IF(NETWORKDAYS.INTL(E366,E366,1,Цели!$D$9:$D$38),MEDIAN(MOD(E366,1),Цели!$B$10,Цели!$B$9),Цели!$B$10)-MEDIAN(NETWORKDAYS.INTL(C366,C366,1,Цели!$D$9:$D$38)*MOD(C366,1),Цели!$B$10,Цели!$B$9))*24)-N(F366)),2))</f>
        <v/>
      </c>
      <c r="I366" s="3">
        <f>IF(G366="","",IF(G366&lt;=VLOOKUP(B366,Цели!$A$4:$C$6,2,FALSE),"Да","Нет"))</f>
        <v/>
      </c>
      <c r="J366" s="3">
        <f>IF(H366="","",IF(H366&lt;=VLOOKUP(B366,Цели!$A$4:$C$6,3,FALSE),"Да","Нет"))</f>
        <v/>
      </c>
    </row>
    <row r="367">
      <c r="A367" s="3">
        <f>IF(C367="","",ROW()-1)</f>
        <v/>
      </c>
      <c r="B367" s="3" t="n"/>
      <c r="C367" s="10" t="n"/>
      <c r="D367" s="10" t="n"/>
      <c r="E367" s="10" t="n"/>
      <c r="F367" s="3" t="n"/>
      <c r="G367" s="3">
        <f>IF(OR(C367="",D367=""),"",ROUND(MAX(0,MAX(0,((NETWORKDAYS.INTL(C367,D367,1,Цели!$D$9:$D$38)-1)*(Цели!$B$10-Цели!$B$9)+IF(NETWORKDAYS.INTL(D367,D367,1,Цели!$D$9:$D$38),MEDIAN(MOD(D367,1),Цели!$B$10,Цели!$B$9),Цели!$B$10)-MEDIAN(NETWORKDAYS.INTL(C367,C367,1,Цели!$D$9:$D$38)*MOD(C367,1),Цели!$B$10,Цели!$B$9))*24)-N(F367)),2))</f>
        <v/>
      </c>
      <c r="H367" s="3">
        <f>IF(OR(C367="",E367=""),"",ROUND(MAX(0,MAX(0,((NETWORKDAYS.INTL(C367,E367,1,Цели!$D$9:$D$38)-1)*(Цели!$B$10-Цели!$B$9)+IF(NETWORKDAYS.INTL(E367,E367,1,Цели!$D$9:$D$38),MEDIAN(MOD(E367,1),Цели!$B$10,Цели!$B$9),Цели!$B$10)-MEDIAN(NETWORKDAYS.INTL(C367,C367,1,Цели!$D$9:$D$38)*MOD(C367,1),Цели!$B$10,Цели!$B$9))*24)-N(F367)),2))</f>
        <v/>
      </c>
      <c r="I367" s="3">
        <f>IF(G367="","",IF(G367&lt;=VLOOKUP(B367,Цели!$A$4:$C$6,2,FALSE),"Да","Нет"))</f>
        <v/>
      </c>
      <c r="J367" s="3">
        <f>IF(H367="","",IF(H367&lt;=VLOOKUP(B367,Цели!$A$4:$C$6,3,FALSE),"Да","Нет"))</f>
        <v/>
      </c>
    </row>
    <row r="368">
      <c r="A368" s="3">
        <f>IF(C368="","",ROW()-1)</f>
        <v/>
      </c>
      <c r="B368" s="3" t="n"/>
      <c r="C368" s="10" t="n"/>
      <c r="D368" s="10" t="n"/>
      <c r="E368" s="10" t="n"/>
      <c r="F368" s="3" t="n"/>
      <c r="G368" s="3">
        <f>IF(OR(C368="",D368=""),"",ROUND(MAX(0,MAX(0,((NETWORKDAYS.INTL(C368,D368,1,Цели!$D$9:$D$38)-1)*(Цели!$B$10-Цели!$B$9)+IF(NETWORKDAYS.INTL(D368,D368,1,Цели!$D$9:$D$38),MEDIAN(MOD(D368,1),Цели!$B$10,Цели!$B$9),Цели!$B$10)-MEDIAN(NETWORKDAYS.INTL(C368,C368,1,Цели!$D$9:$D$38)*MOD(C368,1),Цели!$B$10,Цели!$B$9))*24)-N(F368)),2))</f>
        <v/>
      </c>
      <c r="H368" s="3">
        <f>IF(OR(C368="",E368=""),"",ROUND(MAX(0,MAX(0,((NETWORKDAYS.INTL(C368,E368,1,Цели!$D$9:$D$38)-1)*(Цели!$B$10-Цели!$B$9)+IF(NETWORKDAYS.INTL(E368,E368,1,Цели!$D$9:$D$38),MEDIAN(MOD(E368,1),Цели!$B$10,Цели!$B$9),Цели!$B$10)-MEDIAN(NETWORKDAYS.INTL(C368,C368,1,Цели!$D$9:$D$38)*MOD(C368,1),Цели!$B$10,Цели!$B$9))*24)-N(F368)),2))</f>
        <v/>
      </c>
      <c r="I368" s="3">
        <f>IF(G368="","",IF(G368&lt;=VLOOKUP(B368,Цели!$A$4:$C$6,2,FALSE),"Да","Нет"))</f>
        <v/>
      </c>
      <c r="J368" s="3">
        <f>IF(H368="","",IF(H368&lt;=VLOOKUP(B368,Цели!$A$4:$C$6,3,FALSE),"Да","Нет"))</f>
        <v/>
      </c>
    </row>
    <row r="369">
      <c r="A369" s="3">
        <f>IF(C369="","",ROW()-1)</f>
        <v/>
      </c>
      <c r="B369" s="3" t="n"/>
      <c r="C369" s="10" t="n"/>
      <c r="D369" s="10" t="n"/>
      <c r="E369" s="10" t="n"/>
      <c r="F369" s="3" t="n"/>
      <c r="G369" s="3">
        <f>IF(OR(C369="",D369=""),"",ROUND(MAX(0,MAX(0,((NETWORKDAYS.INTL(C369,D369,1,Цели!$D$9:$D$38)-1)*(Цели!$B$10-Цели!$B$9)+IF(NETWORKDAYS.INTL(D369,D369,1,Цели!$D$9:$D$38),MEDIAN(MOD(D369,1),Цели!$B$10,Цели!$B$9),Цели!$B$10)-MEDIAN(NETWORKDAYS.INTL(C369,C369,1,Цели!$D$9:$D$38)*MOD(C369,1),Цели!$B$10,Цели!$B$9))*24)-N(F369)),2))</f>
        <v/>
      </c>
      <c r="H369" s="3">
        <f>IF(OR(C369="",E369=""),"",ROUND(MAX(0,MAX(0,((NETWORKDAYS.INTL(C369,E369,1,Цели!$D$9:$D$38)-1)*(Цели!$B$10-Цели!$B$9)+IF(NETWORKDAYS.INTL(E369,E369,1,Цели!$D$9:$D$38),MEDIAN(MOD(E369,1),Цели!$B$10,Цели!$B$9),Цели!$B$10)-MEDIAN(NETWORKDAYS.INTL(C369,C369,1,Цели!$D$9:$D$38)*MOD(C369,1),Цели!$B$10,Цели!$B$9))*24)-N(F369)),2))</f>
        <v/>
      </c>
      <c r="I369" s="3">
        <f>IF(G369="","",IF(G369&lt;=VLOOKUP(B369,Цели!$A$4:$C$6,2,FALSE),"Да","Нет"))</f>
        <v/>
      </c>
      <c r="J369" s="3">
        <f>IF(H369="","",IF(H369&lt;=VLOOKUP(B369,Цели!$A$4:$C$6,3,FALSE),"Да","Нет"))</f>
        <v/>
      </c>
    </row>
    <row r="370">
      <c r="A370" s="3">
        <f>IF(C370="","",ROW()-1)</f>
        <v/>
      </c>
      <c r="B370" s="3" t="n"/>
      <c r="C370" s="10" t="n"/>
      <c r="D370" s="10" t="n"/>
      <c r="E370" s="10" t="n"/>
      <c r="F370" s="3" t="n"/>
      <c r="G370" s="3">
        <f>IF(OR(C370="",D370=""),"",ROUND(MAX(0,MAX(0,((NETWORKDAYS.INTL(C370,D370,1,Цели!$D$9:$D$38)-1)*(Цели!$B$10-Цели!$B$9)+IF(NETWORKDAYS.INTL(D370,D370,1,Цели!$D$9:$D$38),MEDIAN(MOD(D370,1),Цели!$B$10,Цели!$B$9),Цели!$B$10)-MEDIAN(NETWORKDAYS.INTL(C370,C370,1,Цели!$D$9:$D$38)*MOD(C370,1),Цели!$B$10,Цели!$B$9))*24)-N(F370)),2))</f>
        <v/>
      </c>
      <c r="H370" s="3">
        <f>IF(OR(C370="",E370=""),"",ROUND(MAX(0,MAX(0,((NETWORKDAYS.INTL(C370,E370,1,Цели!$D$9:$D$38)-1)*(Цели!$B$10-Цели!$B$9)+IF(NETWORKDAYS.INTL(E370,E370,1,Цели!$D$9:$D$38),MEDIAN(MOD(E370,1),Цели!$B$10,Цели!$B$9),Цели!$B$10)-MEDIAN(NETWORKDAYS.INTL(C370,C370,1,Цели!$D$9:$D$38)*MOD(C370,1),Цели!$B$10,Цели!$B$9))*24)-N(F370)),2))</f>
        <v/>
      </c>
      <c r="I370" s="3">
        <f>IF(G370="","",IF(G370&lt;=VLOOKUP(B370,Цели!$A$4:$C$6,2,FALSE),"Да","Нет"))</f>
        <v/>
      </c>
      <c r="J370" s="3">
        <f>IF(H370="","",IF(H370&lt;=VLOOKUP(B370,Цели!$A$4:$C$6,3,FALSE),"Да","Нет"))</f>
        <v/>
      </c>
    </row>
    <row r="371">
      <c r="A371" s="3">
        <f>IF(C371="","",ROW()-1)</f>
        <v/>
      </c>
      <c r="B371" s="3" t="n"/>
      <c r="C371" s="10" t="n"/>
      <c r="D371" s="10" t="n"/>
      <c r="E371" s="10" t="n"/>
      <c r="F371" s="3" t="n"/>
      <c r="G371" s="3">
        <f>IF(OR(C371="",D371=""),"",ROUND(MAX(0,MAX(0,((NETWORKDAYS.INTL(C371,D371,1,Цели!$D$9:$D$38)-1)*(Цели!$B$10-Цели!$B$9)+IF(NETWORKDAYS.INTL(D371,D371,1,Цели!$D$9:$D$38),MEDIAN(MOD(D371,1),Цели!$B$10,Цели!$B$9),Цели!$B$10)-MEDIAN(NETWORKDAYS.INTL(C371,C371,1,Цели!$D$9:$D$38)*MOD(C371,1),Цели!$B$10,Цели!$B$9))*24)-N(F371)),2))</f>
        <v/>
      </c>
      <c r="H371" s="3">
        <f>IF(OR(C371="",E371=""),"",ROUND(MAX(0,MAX(0,((NETWORKDAYS.INTL(C371,E371,1,Цели!$D$9:$D$38)-1)*(Цели!$B$10-Цели!$B$9)+IF(NETWORKDAYS.INTL(E371,E371,1,Цели!$D$9:$D$38),MEDIAN(MOD(E371,1),Цели!$B$10,Цели!$B$9),Цели!$B$10)-MEDIAN(NETWORKDAYS.INTL(C371,C371,1,Цели!$D$9:$D$38)*MOD(C371,1),Цели!$B$10,Цели!$B$9))*24)-N(F371)),2))</f>
        <v/>
      </c>
      <c r="I371" s="3">
        <f>IF(G371="","",IF(G371&lt;=VLOOKUP(B371,Цели!$A$4:$C$6,2,FALSE),"Да","Нет"))</f>
        <v/>
      </c>
      <c r="J371" s="3">
        <f>IF(H371="","",IF(H371&lt;=VLOOKUP(B371,Цели!$A$4:$C$6,3,FALSE),"Да","Нет"))</f>
        <v/>
      </c>
    </row>
    <row r="372">
      <c r="A372" s="3">
        <f>IF(C372="","",ROW()-1)</f>
        <v/>
      </c>
      <c r="B372" s="3" t="n"/>
      <c r="C372" s="10" t="n"/>
      <c r="D372" s="10" t="n"/>
      <c r="E372" s="10" t="n"/>
      <c r="F372" s="3" t="n"/>
      <c r="G372" s="3">
        <f>IF(OR(C372="",D372=""),"",ROUND(MAX(0,MAX(0,((NETWORKDAYS.INTL(C372,D372,1,Цели!$D$9:$D$38)-1)*(Цели!$B$10-Цели!$B$9)+IF(NETWORKDAYS.INTL(D372,D372,1,Цели!$D$9:$D$38),MEDIAN(MOD(D372,1),Цели!$B$10,Цели!$B$9),Цели!$B$10)-MEDIAN(NETWORKDAYS.INTL(C372,C372,1,Цели!$D$9:$D$38)*MOD(C372,1),Цели!$B$10,Цели!$B$9))*24)-N(F372)),2))</f>
        <v/>
      </c>
      <c r="H372" s="3">
        <f>IF(OR(C372="",E372=""),"",ROUND(MAX(0,MAX(0,((NETWORKDAYS.INTL(C372,E372,1,Цели!$D$9:$D$38)-1)*(Цели!$B$10-Цели!$B$9)+IF(NETWORKDAYS.INTL(E372,E372,1,Цели!$D$9:$D$38),MEDIAN(MOD(E372,1),Цели!$B$10,Цели!$B$9),Цели!$B$10)-MEDIAN(NETWORKDAYS.INTL(C372,C372,1,Цели!$D$9:$D$38)*MOD(C372,1),Цели!$B$10,Цели!$B$9))*24)-N(F372)),2))</f>
        <v/>
      </c>
      <c r="I372" s="3">
        <f>IF(G372="","",IF(G372&lt;=VLOOKUP(B372,Цели!$A$4:$C$6,2,FALSE),"Да","Нет"))</f>
        <v/>
      </c>
      <c r="J372" s="3">
        <f>IF(H372="","",IF(H372&lt;=VLOOKUP(B372,Цели!$A$4:$C$6,3,FALSE),"Да","Нет"))</f>
        <v/>
      </c>
    </row>
    <row r="373">
      <c r="A373" s="3">
        <f>IF(C373="","",ROW()-1)</f>
        <v/>
      </c>
      <c r="B373" s="3" t="n"/>
      <c r="C373" s="10" t="n"/>
      <c r="D373" s="10" t="n"/>
      <c r="E373" s="10" t="n"/>
      <c r="F373" s="3" t="n"/>
      <c r="G373" s="3">
        <f>IF(OR(C373="",D373=""),"",ROUND(MAX(0,MAX(0,((NETWORKDAYS.INTL(C373,D373,1,Цели!$D$9:$D$38)-1)*(Цели!$B$10-Цели!$B$9)+IF(NETWORKDAYS.INTL(D373,D373,1,Цели!$D$9:$D$38),MEDIAN(MOD(D373,1),Цели!$B$10,Цели!$B$9),Цели!$B$10)-MEDIAN(NETWORKDAYS.INTL(C373,C373,1,Цели!$D$9:$D$38)*MOD(C373,1),Цели!$B$10,Цели!$B$9))*24)-N(F373)),2))</f>
        <v/>
      </c>
      <c r="H373" s="3">
        <f>IF(OR(C373="",E373=""),"",ROUND(MAX(0,MAX(0,((NETWORKDAYS.INTL(C373,E373,1,Цели!$D$9:$D$38)-1)*(Цели!$B$10-Цели!$B$9)+IF(NETWORKDAYS.INTL(E373,E373,1,Цели!$D$9:$D$38),MEDIAN(MOD(E373,1),Цели!$B$10,Цели!$B$9),Цели!$B$10)-MEDIAN(NETWORKDAYS.INTL(C373,C373,1,Цели!$D$9:$D$38)*MOD(C373,1),Цели!$B$10,Цели!$B$9))*24)-N(F373)),2))</f>
        <v/>
      </c>
      <c r="I373" s="3">
        <f>IF(G373="","",IF(G373&lt;=VLOOKUP(B373,Цели!$A$4:$C$6,2,FALSE),"Да","Нет"))</f>
        <v/>
      </c>
      <c r="J373" s="3">
        <f>IF(H373="","",IF(H373&lt;=VLOOKUP(B373,Цели!$A$4:$C$6,3,FALSE),"Да","Нет"))</f>
        <v/>
      </c>
    </row>
    <row r="374">
      <c r="A374" s="3">
        <f>IF(C374="","",ROW()-1)</f>
        <v/>
      </c>
      <c r="B374" s="3" t="n"/>
      <c r="C374" s="10" t="n"/>
      <c r="D374" s="10" t="n"/>
      <c r="E374" s="10" t="n"/>
      <c r="F374" s="3" t="n"/>
      <c r="G374" s="3">
        <f>IF(OR(C374="",D374=""),"",ROUND(MAX(0,MAX(0,((NETWORKDAYS.INTL(C374,D374,1,Цели!$D$9:$D$38)-1)*(Цели!$B$10-Цели!$B$9)+IF(NETWORKDAYS.INTL(D374,D374,1,Цели!$D$9:$D$38),MEDIAN(MOD(D374,1),Цели!$B$10,Цели!$B$9),Цели!$B$10)-MEDIAN(NETWORKDAYS.INTL(C374,C374,1,Цели!$D$9:$D$38)*MOD(C374,1),Цели!$B$10,Цели!$B$9))*24)-N(F374)),2))</f>
        <v/>
      </c>
      <c r="H374" s="3">
        <f>IF(OR(C374="",E374=""),"",ROUND(MAX(0,MAX(0,((NETWORKDAYS.INTL(C374,E374,1,Цели!$D$9:$D$38)-1)*(Цели!$B$10-Цели!$B$9)+IF(NETWORKDAYS.INTL(E374,E374,1,Цели!$D$9:$D$38),MEDIAN(MOD(E374,1),Цели!$B$10,Цели!$B$9),Цели!$B$10)-MEDIAN(NETWORKDAYS.INTL(C374,C374,1,Цели!$D$9:$D$38)*MOD(C374,1),Цели!$B$10,Цели!$B$9))*24)-N(F374)),2))</f>
        <v/>
      </c>
      <c r="I374" s="3">
        <f>IF(G374="","",IF(G374&lt;=VLOOKUP(B374,Цели!$A$4:$C$6,2,FALSE),"Да","Нет"))</f>
        <v/>
      </c>
      <c r="J374" s="3">
        <f>IF(H374="","",IF(H374&lt;=VLOOKUP(B374,Цели!$A$4:$C$6,3,FALSE),"Да","Нет"))</f>
        <v/>
      </c>
    </row>
    <row r="375">
      <c r="A375" s="3">
        <f>IF(C375="","",ROW()-1)</f>
        <v/>
      </c>
      <c r="B375" s="3" t="n"/>
      <c r="C375" s="10" t="n"/>
      <c r="D375" s="10" t="n"/>
      <c r="E375" s="10" t="n"/>
      <c r="F375" s="3" t="n"/>
      <c r="G375" s="3">
        <f>IF(OR(C375="",D375=""),"",ROUND(MAX(0,MAX(0,((NETWORKDAYS.INTL(C375,D375,1,Цели!$D$9:$D$38)-1)*(Цели!$B$10-Цели!$B$9)+IF(NETWORKDAYS.INTL(D375,D375,1,Цели!$D$9:$D$38),MEDIAN(MOD(D375,1),Цели!$B$10,Цели!$B$9),Цели!$B$10)-MEDIAN(NETWORKDAYS.INTL(C375,C375,1,Цели!$D$9:$D$38)*MOD(C375,1),Цели!$B$10,Цели!$B$9))*24)-N(F375)),2))</f>
        <v/>
      </c>
      <c r="H375" s="3">
        <f>IF(OR(C375="",E375=""),"",ROUND(MAX(0,MAX(0,((NETWORKDAYS.INTL(C375,E375,1,Цели!$D$9:$D$38)-1)*(Цели!$B$10-Цели!$B$9)+IF(NETWORKDAYS.INTL(E375,E375,1,Цели!$D$9:$D$38),MEDIAN(MOD(E375,1),Цели!$B$10,Цели!$B$9),Цели!$B$10)-MEDIAN(NETWORKDAYS.INTL(C375,C375,1,Цели!$D$9:$D$38)*MOD(C375,1),Цели!$B$10,Цели!$B$9))*24)-N(F375)),2))</f>
        <v/>
      </c>
      <c r="I375" s="3">
        <f>IF(G375="","",IF(G375&lt;=VLOOKUP(B375,Цели!$A$4:$C$6,2,FALSE),"Да","Нет"))</f>
        <v/>
      </c>
      <c r="J375" s="3">
        <f>IF(H375="","",IF(H375&lt;=VLOOKUP(B375,Цели!$A$4:$C$6,3,FALSE),"Да","Нет"))</f>
        <v/>
      </c>
    </row>
    <row r="376">
      <c r="A376" s="3">
        <f>IF(C376="","",ROW()-1)</f>
        <v/>
      </c>
      <c r="B376" s="3" t="n"/>
      <c r="C376" s="10" t="n"/>
      <c r="D376" s="10" t="n"/>
      <c r="E376" s="10" t="n"/>
      <c r="F376" s="3" t="n"/>
      <c r="G376" s="3">
        <f>IF(OR(C376="",D376=""),"",ROUND(MAX(0,MAX(0,((NETWORKDAYS.INTL(C376,D376,1,Цели!$D$9:$D$38)-1)*(Цели!$B$10-Цели!$B$9)+IF(NETWORKDAYS.INTL(D376,D376,1,Цели!$D$9:$D$38),MEDIAN(MOD(D376,1),Цели!$B$10,Цели!$B$9),Цели!$B$10)-MEDIAN(NETWORKDAYS.INTL(C376,C376,1,Цели!$D$9:$D$38)*MOD(C376,1),Цели!$B$10,Цели!$B$9))*24)-N(F376)),2))</f>
        <v/>
      </c>
      <c r="H376" s="3">
        <f>IF(OR(C376="",E376=""),"",ROUND(MAX(0,MAX(0,((NETWORKDAYS.INTL(C376,E376,1,Цели!$D$9:$D$38)-1)*(Цели!$B$10-Цели!$B$9)+IF(NETWORKDAYS.INTL(E376,E376,1,Цели!$D$9:$D$38),MEDIAN(MOD(E376,1),Цели!$B$10,Цели!$B$9),Цели!$B$10)-MEDIAN(NETWORKDAYS.INTL(C376,C376,1,Цели!$D$9:$D$38)*MOD(C376,1),Цели!$B$10,Цели!$B$9))*24)-N(F376)),2))</f>
        <v/>
      </c>
      <c r="I376" s="3">
        <f>IF(G376="","",IF(G376&lt;=VLOOKUP(B376,Цели!$A$4:$C$6,2,FALSE),"Да","Нет"))</f>
        <v/>
      </c>
      <c r="J376" s="3">
        <f>IF(H376="","",IF(H376&lt;=VLOOKUP(B376,Цели!$A$4:$C$6,3,FALSE),"Да","Нет"))</f>
        <v/>
      </c>
    </row>
    <row r="377">
      <c r="A377" s="3">
        <f>IF(C377="","",ROW()-1)</f>
        <v/>
      </c>
      <c r="B377" s="3" t="n"/>
      <c r="C377" s="10" t="n"/>
      <c r="D377" s="10" t="n"/>
      <c r="E377" s="10" t="n"/>
      <c r="F377" s="3" t="n"/>
      <c r="G377" s="3">
        <f>IF(OR(C377="",D377=""),"",ROUND(MAX(0,MAX(0,((NETWORKDAYS.INTL(C377,D377,1,Цели!$D$9:$D$38)-1)*(Цели!$B$10-Цели!$B$9)+IF(NETWORKDAYS.INTL(D377,D377,1,Цели!$D$9:$D$38),MEDIAN(MOD(D377,1),Цели!$B$10,Цели!$B$9),Цели!$B$10)-MEDIAN(NETWORKDAYS.INTL(C377,C377,1,Цели!$D$9:$D$38)*MOD(C377,1),Цели!$B$10,Цели!$B$9))*24)-N(F377)),2))</f>
        <v/>
      </c>
      <c r="H377" s="3">
        <f>IF(OR(C377="",E377=""),"",ROUND(MAX(0,MAX(0,((NETWORKDAYS.INTL(C377,E377,1,Цели!$D$9:$D$38)-1)*(Цели!$B$10-Цели!$B$9)+IF(NETWORKDAYS.INTL(E377,E377,1,Цели!$D$9:$D$38),MEDIAN(MOD(E377,1),Цели!$B$10,Цели!$B$9),Цели!$B$10)-MEDIAN(NETWORKDAYS.INTL(C377,C377,1,Цели!$D$9:$D$38)*MOD(C377,1),Цели!$B$10,Цели!$B$9))*24)-N(F377)),2))</f>
        <v/>
      </c>
      <c r="I377" s="3">
        <f>IF(G377="","",IF(G377&lt;=VLOOKUP(B377,Цели!$A$4:$C$6,2,FALSE),"Да","Нет"))</f>
        <v/>
      </c>
      <c r="J377" s="3">
        <f>IF(H377="","",IF(H377&lt;=VLOOKUP(B377,Цели!$A$4:$C$6,3,FALSE),"Да","Нет"))</f>
        <v/>
      </c>
    </row>
    <row r="378">
      <c r="A378" s="3">
        <f>IF(C378="","",ROW()-1)</f>
        <v/>
      </c>
      <c r="B378" s="3" t="n"/>
      <c r="C378" s="10" t="n"/>
      <c r="D378" s="10" t="n"/>
      <c r="E378" s="10" t="n"/>
      <c r="F378" s="3" t="n"/>
      <c r="G378" s="3">
        <f>IF(OR(C378="",D378=""),"",ROUND(MAX(0,MAX(0,((NETWORKDAYS.INTL(C378,D378,1,Цели!$D$9:$D$38)-1)*(Цели!$B$10-Цели!$B$9)+IF(NETWORKDAYS.INTL(D378,D378,1,Цели!$D$9:$D$38),MEDIAN(MOD(D378,1),Цели!$B$10,Цели!$B$9),Цели!$B$10)-MEDIAN(NETWORKDAYS.INTL(C378,C378,1,Цели!$D$9:$D$38)*MOD(C378,1),Цели!$B$10,Цели!$B$9))*24)-N(F378)),2))</f>
        <v/>
      </c>
      <c r="H378" s="3">
        <f>IF(OR(C378="",E378=""),"",ROUND(MAX(0,MAX(0,((NETWORKDAYS.INTL(C378,E378,1,Цели!$D$9:$D$38)-1)*(Цели!$B$10-Цели!$B$9)+IF(NETWORKDAYS.INTL(E378,E378,1,Цели!$D$9:$D$38),MEDIAN(MOD(E378,1),Цели!$B$10,Цели!$B$9),Цели!$B$10)-MEDIAN(NETWORKDAYS.INTL(C378,C378,1,Цели!$D$9:$D$38)*MOD(C378,1),Цели!$B$10,Цели!$B$9))*24)-N(F378)),2))</f>
        <v/>
      </c>
      <c r="I378" s="3">
        <f>IF(G378="","",IF(G378&lt;=VLOOKUP(B378,Цели!$A$4:$C$6,2,FALSE),"Да","Нет"))</f>
        <v/>
      </c>
      <c r="J378" s="3">
        <f>IF(H378="","",IF(H378&lt;=VLOOKUP(B378,Цели!$A$4:$C$6,3,FALSE),"Да","Нет"))</f>
        <v/>
      </c>
    </row>
    <row r="379">
      <c r="A379" s="3">
        <f>IF(C379="","",ROW()-1)</f>
        <v/>
      </c>
      <c r="B379" s="3" t="n"/>
      <c r="C379" s="10" t="n"/>
      <c r="D379" s="10" t="n"/>
      <c r="E379" s="10" t="n"/>
      <c r="F379" s="3" t="n"/>
      <c r="G379" s="3">
        <f>IF(OR(C379="",D379=""),"",ROUND(MAX(0,MAX(0,((NETWORKDAYS.INTL(C379,D379,1,Цели!$D$9:$D$38)-1)*(Цели!$B$10-Цели!$B$9)+IF(NETWORKDAYS.INTL(D379,D379,1,Цели!$D$9:$D$38),MEDIAN(MOD(D379,1),Цели!$B$10,Цели!$B$9),Цели!$B$10)-MEDIAN(NETWORKDAYS.INTL(C379,C379,1,Цели!$D$9:$D$38)*MOD(C379,1),Цели!$B$10,Цели!$B$9))*24)-N(F379)),2))</f>
        <v/>
      </c>
      <c r="H379" s="3">
        <f>IF(OR(C379="",E379=""),"",ROUND(MAX(0,MAX(0,((NETWORKDAYS.INTL(C379,E379,1,Цели!$D$9:$D$38)-1)*(Цели!$B$10-Цели!$B$9)+IF(NETWORKDAYS.INTL(E379,E379,1,Цели!$D$9:$D$38),MEDIAN(MOD(E379,1),Цели!$B$10,Цели!$B$9),Цели!$B$10)-MEDIAN(NETWORKDAYS.INTL(C379,C379,1,Цели!$D$9:$D$38)*MOD(C379,1),Цели!$B$10,Цели!$B$9))*24)-N(F379)),2))</f>
        <v/>
      </c>
      <c r="I379" s="3">
        <f>IF(G379="","",IF(G379&lt;=VLOOKUP(B379,Цели!$A$4:$C$6,2,FALSE),"Да","Нет"))</f>
        <v/>
      </c>
      <c r="J379" s="3">
        <f>IF(H379="","",IF(H379&lt;=VLOOKUP(B379,Цели!$A$4:$C$6,3,FALSE),"Да","Нет"))</f>
        <v/>
      </c>
    </row>
    <row r="380">
      <c r="A380" s="3">
        <f>IF(C380="","",ROW()-1)</f>
        <v/>
      </c>
      <c r="B380" s="3" t="n"/>
      <c r="C380" s="10" t="n"/>
      <c r="D380" s="10" t="n"/>
      <c r="E380" s="10" t="n"/>
      <c r="F380" s="3" t="n"/>
      <c r="G380" s="3">
        <f>IF(OR(C380="",D380=""),"",ROUND(MAX(0,MAX(0,((NETWORKDAYS.INTL(C380,D380,1,Цели!$D$9:$D$38)-1)*(Цели!$B$10-Цели!$B$9)+IF(NETWORKDAYS.INTL(D380,D380,1,Цели!$D$9:$D$38),MEDIAN(MOD(D380,1),Цели!$B$10,Цели!$B$9),Цели!$B$10)-MEDIAN(NETWORKDAYS.INTL(C380,C380,1,Цели!$D$9:$D$38)*MOD(C380,1),Цели!$B$10,Цели!$B$9))*24)-N(F380)),2))</f>
        <v/>
      </c>
      <c r="H380" s="3">
        <f>IF(OR(C380="",E380=""),"",ROUND(MAX(0,MAX(0,((NETWORKDAYS.INTL(C380,E380,1,Цели!$D$9:$D$38)-1)*(Цели!$B$10-Цели!$B$9)+IF(NETWORKDAYS.INTL(E380,E380,1,Цели!$D$9:$D$38),MEDIAN(MOD(E380,1),Цели!$B$10,Цели!$B$9),Цели!$B$10)-MEDIAN(NETWORKDAYS.INTL(C380,C380,1,Цели!$D$9:$D$38)*MOD(C380,1),Цели!$B$10,Цели!$B$9))*24)-N(F380)),2))</f>
        <v/>
      </c>
      <c r="I380" s="3">
        <f>IF(G380="","",IF(G380&lt;=VLOOKUP(B380,Цели!$A$4:$C$6,2,FALSE),"Да","Нет"))</f>
        <v/>
      </c>
      <c r="J380" s="3">
        <f>IF(H380="","",IF(H380&lt;=VLOOKUP(B380,Цели!$A$4:$C$6,3,FALSE),"Да","Нет"))</f>
        <v/>
      </c>
    </row>
    <row r="381">
      <c r="A381" s="3">
        <f>IF(C381="","",ROW()-1)</f>
        <v/>
      </c>
      <c r="B381" s="3" t="n"/>
      <c r="C381" s="10" t="n"/>
      <c r="D381" s="10" t="n"/>
      <c r="E381" s="10" t="n"/>
      <c r="F381" s="3" t="n"/>
      <c r="G381" s="3">
        <f>IF(OR(C381="",D381=""),"",ROUND(MAX(0,MAX(0,((NETWORKDAYS.INTL(C381,D381,1,Цели!$D$9:$D$38)-1)*(Цели!$B$10-Цели!$B$9)+IF(NETWORKDAYS.INTL(D381,D381,1,Цели!$D$9:$D$38),MEDIAN(MOD(D381,1),Цели!$B$10,Цели!$B$9),Цели!$B$10)-MEDIAN(NETWORKDAYS.INTL(C381,C381,1,Цели!$D$9:$D$38)*MOD(C381,1),Цели!$B$10,Цели!$B$9))*24)-N(F381)),2))</f>
        <v/>
      </c>
      <c r="H381" s="3">
        <f>IF(OR(C381="",E381=""),"",ROUND(MAX(0,MAX(0,((NETWORKDAYS.INTL(C381,E381,1,Цели!$D$9:$D$38)-1)*(Цели!$B$10-Цели!$B$9)+IF(NETWORKDAYS.INTL(E381,E381,1,Цели!$D$9:$D$38),MEDIAN(MOD(E381,1),Цели!$B$10,Цели!$B$9),Цели!$B$10)-MEDIAN(NETWORKDAYS.INTL(C381,C381,1,Цели!$D$9:$D$38)*MOD(C381,1),Цели!$B$10,Цели!$B$9))*24)-N(F381)),2))</f>
        <v/>
      </c>
      <c r="I381" s="3">
        <f>IF(G381="","",IF(G381&lt;=VLOOKUP(B381,Цели!$A$4:$C$6,2,FALSE),"Да","Нет"))</f>
        <v/>
      </c>
      <c r="J381" s="3">
        <f>IF(H381="","",IF(H381&lt;=VLOOKUP(B381,Цели!$A$4:$C$6,3,FALSE),"Да","Нет"))</f>
        <v/>
      </c>
    </row>
    <row r="382">
      <c r="A382" s="3">
        <f>IF(C382="","",ROW()-1)</f>
        <v/>
      </c>
      <c r="B382" s="3" t="n"/>
      <c r="C382" s="10" t="n"/>
      <c r="D382" s="10" t="n"/>
      <c r="E382" s="10" t="n"/>
      <c r="F382" s="3" t="n"/>
      <c r="G382" s="3">
        <f>IF(OR(C382="",D382=""),"",ROUND(MAX(0,MAX(0,((NETWORKDAYS.INTL(C382,D382,1,Цели!$D$9:$D$38)-1)*(Цели!$B$10-Цели!$B$9)+IF(NETWORKDAYS.INTL(D382,D382,1,Цели!$D$9:$D$38),MEDIAN(MOD(D382,1),Цели!$B$10,Цели!$B$9),Цели!$B$10)-MEDIAN(NETWORKDAYS.INTL(C382,C382,1,Цели!$D$9:$D$38)*MOD(C382,1),Цели!$B$10,Цели!$B$9))*24)-N(F382)),2))</f>
        <v/>
      </c>
      <c r="H382" s="3">
        <f>IF(OR(C382="",E382=""),"",ROUND(MAX(0,MAX(0,((NETWORKDAYS.INTL(C382,E382,1,Цели!$D$9:$D$38)-1)*(Цели!$B$10-Цели!$B$9)+IF(NETWORKDAYS.INTL(E382,E382,1,Цели!$D$9:$D$38),MEDIAN(MOD(E382,1),Цели!$B$10,Цели!$B$9),Цели!$B$10)-MEDIAN(NETWORKDAYS.INTL(C382,C382,1,Цели!$D$9:$D$38)*MOD(C382,1),Цели!$B$10,Цели!$B$9))*24)-N(F382)),2))</f>
        <v/>
      </c>
      <c r="I382" s="3">
        <f>IF(G382="","",IF(G382&lt;=VLOOKUP(B382,Цели!$A$4:$C$6,2,FALSE),"Да","Нет"))</f>
        <v/>
      </c>
      <c r="J382" s="3">
        <f>IF(H382="","",IF(H382&lt;=VLOOKUP(B382,Цели!$A$4:$C$6,3,FALSE),"Да","Нет"))</f>
        <v/>
      </c>
    </row>
    <row r="383">
      <c r="A383" s="3">
        <f>IF(C383="","",ROW()-1)</f>
        <v/>
      </c>
      <c r="B383" s="3" t="n"/>
      <c r="C383" s="10" t="n"/>
      <c r="D383" s="10" t="n"/>
      <c r="E383" s="10" t="n"/>
      <c r="F383" s="3" t="n"/>
      <c r="G383" s="3">
        <f>IF(OR(C383="",D383=""),"",ROUND(MAX(0,MAX(0,((NETWORKDAYS.INTL(C383,D383,1,Цели!$D$9:$D$38)-1)*(Цели!$B$10-Цели!$B$9)+IF(NETWORKDAYS.INTL(D383,D383,1,Цели!$D$9:$D$38),MEDIAN(MOD(D383,1),Цели!$B$10,Цели!$B$9),Цели!$B$10)-MEDIAN(NETWORKDAYS.INTL(C383,C383,1,Цели!$D$9:$D$38)*MOD(C383,1),Цели!$B$10,Цели!$B$9))*24)-N(F383)),2))</f>
        <v/>
      </c>
      <c r="H383" s="3">
        <f>IF(OR(C383="",E383=""),"",ROUND(MAX(0,MAX(0,((NETWORKDAYS.INTL(C383,E383,1,Цели!$D$9:$D$38)-1)*(Цели!$B$10-Цели!$B$9)+IF(NETWORKDAYS.INTL(E383,E383,1,Цели!$D$9:$D$38),MEDIAN(MOD(E383,1),Цели!$B$10,Цели!$B$9),Цели!$B$10)-MEDIAN(NETWORKDAYS.INTL(C383,C383,1,Цели!$D$9:$D$38)*MOD(C383,1),Цели!$B$10,Цели!$B$9))*24)-N(F383)),2))</f>
        <v/>
      </c>
      <c r="I383" s="3">
        <f>IF(G383="","",IF(G383&lt;=VLOOKUP(B383,Цели!$A$4:$C$6,2,FALSE),"Да","Нет"))</f>
        <v/>
      </c>
      <c r="J383" s="3">
        <f>IF(H383="","",IF(H383&lt;=VLOOKUP(B383,Цели!$A$4:$C$6,3,FALSE),"Да","Нет"))</f>
        <v/>
      </c>
    </row>
    <row r="384">
      <c r="A384" s="3">
        <f>IF(C384="","",ROW()-1)</f>
        <v/>
      </c>
      <c r="B384" s="3" t="n"/>
      <c r="C384" s="10" t="n"/>
      <c r="D384" s="10" t="n"/>
      <c r="E384" s="10" t="n"/>
      <c r="F384" s="3" t="n"/>
      <c r="G384" s="3">
        <f>IF(OR(C384="",D384=""),"",ROUND(MAX(0,MAX(0,((NETWORKDAYS.INTL(C384,D384,1,Цели!$D$9:$D$38)-1)*(Цели!$B$10-Цели!$B$9)+IF(NETWORKDAYS.INTL(D384,D384,1,Цели!$D$9:$D$38),MEDIAN(MOD(D384,1),Цели!$B$10,Цели!$B$9),Цели!$B$10)-MEDIAN(NETWORKDAYS.INTL(C384,C384,1,Цели!$D$9:$D$38)*MOD(C384,1),Цели!$B$10,Цели!$B$9))*24)-N(F384)),2))</f>
        <v/>
      </c>
      <c r="H384" s="3">
        <f>IF(OR(C384="",E384=""),"",ROUND(MAX(0,MAX(0,((NETWORKDAYS.INTL(C384,E384,1,Цели!$D$9:$D$38)-1)*(Цели!$B$10-Цели!$B$9)+IF(NETWORKDAYS.INTL(E384,E384,1,Цели!$D$9:$D$38),MEDIAN(MOD(E384,1),Цели!$B$10,Цели!$B$9),Цели!$B$10)-MEDIAN(NETWORKDAYS.INTL(C384,C384,1,Цели!$D$9:$D$38)*MOD(C384,1),Цели!$B$10,Цели!$B$9))*24)-N(F384)),2))</f>
        <v/>
      </c>
      <c r="I384" s="3">
        <f>IF(G384="","",IF(G384&lt;=VLOOKUP(B384,Цели!$A$4:$C$6,2,FALSE),"Да","Нет"))</f>
        <v/>
      </c>
      <c r="J384" s="3">
        <f>IF(H384="","",IF(H384&lt;=VLOOKUP(B384,Цели!$A$4:$C$6,3,FALSE),"Да","Нет"))</f>
        <v/>
      </c>
    </row>
    <row r="385">
      <c r="A385" s="3">
        <f>IF(C385="","",ROW()-1)</f>
        <v/>
      </c>
      <c r="B385" s="3" t="n"/>
      <c r="C385" s="10" t="n"/>
      <c r="D385" s="10" t="n"/>
      <c r="E385" s="10" t="n"/>
      <c r="F385" s="3" t="n"/>
      <c r="G385" s="3">
        <f>IF(OR(C385="",D385=""),"",ROUND(MAX(0,MAX(0,((NETWORKDAYS.INTL(C385,D385,1,Цели!$D$9:$D$38)-1)*(Цели!$B$10-Цели!$B$9)+IF(NETWORKDAYS.INTL(D385,D385,1,Цели!$D$9:$D$38),MEDIAN(MOD(D385,1),Цели!$B$10,Цели!$B$9),Цели!$B$10)-MEDIAN(NETWORKDAYS.INTL(C385,C385,1,Цели!$D$9:$D$38)*MOD(C385,1),Цели!$B$10,Цели!$B$9))*24)-N(F385)),2))</f>
        <v/>
      </c>
      <c r="H385" s="3">
        <f>IF(OR(C385="",E385=""),"",ROUND(MAX(0,MAX(0,((NETWORKDAYS.INTL(C385,E385,1,Цели!$D$9:$D$38)-1)*(Цели!$B$10-Цели!$B$9)+IF(NETWORKDAYS.INTL(E385,E385,1,Цели!$D$9:$D$38),MEDIAN(MOD(E385,1),Цели!$B$10,Цели!$B$9),Цели!$B$10)-MEDIAN(NETWORKDAYS.INTL(C385,C385,1,Цели!$D$9:$D$38)*MOD(C385,1),Цели!$B$10,Цели!$B$9))*24)-N(F385)),2))</f>
        <v/>
      </c>
      <c r="I385" s="3">
        <f>IF(G385="","",IF(G385&lt;=VLOOKUP(B385,Цели!$A$4:$C$6,2,FALSE),"Да","Нет"))</f>
        <v/>
      </c>
      <c r="J385" s="3">
        <f>IF(H385="","",IF(H385&lt;=VLOOKUP(B385,Цели!$A$4:$C$6,3,FALSE),"Да","Нет"))</f>
        <v/>
      </c>
    </row>
    <row r="386">
      <c r="A386" s="3">
        <f>IF(C386="","",ROW()-1)</f>
        <v/>
      </c>
      <c r="B386" s="3" t="n"/>
      <c r="C386" s="10" t="n"/>
      <c r="D386" s="10" t="n"/>
      <c r="E386" s="10" t="n"/>
      <c r="F386" s="3" t="n"/>
      <c r="G386" s="3">
        <f>IF(OR(C386="",D386=""),"",ROUND(MAX(0,MAX(0,((NETWORKDAYS.INTL(C386,D386,1,Цели!$D$9:$D$38)-1)*(Цели!$B$10-Цели!$B$9)+IF(NETWORKDAYS.INTL(D386,D386,1,Цели!$D$9:$D$38),MEDIAN(MOD(D386,1),Цели!$B$10,Цели!$B$9),Цели!$B$10)-MEDIAN(NETWORKDAYS.INTL(C386,C386,1,Цели!$D$9:$D$38)*MOD(C386,1),Цели!$B$10,Цели!$B$9))*24)-N(F386)),2))</f>
        <v/>
      </c>
      <c r="H386" s="3">
        <f>IF(OR(C386="",E386=""),"",ROUND(MAX(0,MAX(0,((NETWORKDAYS.INTL(C386,E386,1,Цели!$D$9:$D$38)-1)*(Цели!$B$10-Цели!$B$9)+IF(NETWORKDAYS.INTL(E386,E386,1,Цели!$D$9:$D$38),MEDIAN(MOD(E386,1),Цели!$B$10,Цели!$B$9),Цели!$B$10)-MEDIAN(NETWORKDAYS.INTL(C386,C386,1,Цели!$D$9:$D$38)*MOD(C386,1),Цели!$B$10,Цели!$B$9))*24)-N(F386)),2))</f>
        <v/>
      </c>
      <c r="I386" s="3">
        <f>IF(G386="","",IF(G386&lt;=VLOOKUP(B386,Цели!$A$4:$C$6,2,FALSE),"Да","Нет"))</f>
        <v/>
      </c>
      <c r="J386" s="3">
        <f>IF(H386="","",IF(H386&lt;=VLOOKUP(B386,Цели!$A$4:$C$6,3,FALSE),"Да","Нет"))</f>
        <v/>
      </c>
    </row>
    <row r="387">
      <c r="A387" s="3">
        <f>IF(C387="","",ROW()-1)</f>
        <v/>
      </c>
      <c r="B387" s="3" t="n"/>
      <c r="C387" s="10" t="n"/>
      <c r="D387" s="10" t="n"/>
      <c r="E387" s="10" t="n"/>
      <c r="F387" s="3" t="n"/>
      <c r="G387" s="3">
        <f>IF(OR(C387="",D387=""),"",ROUND(MAX(0,MAX(0,((NETWORKDAYS.INTL(C387,D387,1,Цели!$D$9:$D$38)-1)*(Цели!$B$10-Цели!$B$9)+IF(NETWORKDAYS.INTL(D387,D387,1,Цели!$D$9:$D$38),MEDIAN(MOD(D387,1),Цели!$B$10,Цели!$B$9),Цели!$B$10)-MEDIAN(NETWORKDAYS.INTL(C387,C387,1,Цели!$D$9:$D$38)*MOD(C387,1),Цели!$B$10,Цели!$B$9))*24)-N(F387)),2))</f>
        <v/>
      </c>
      <c r="H387" s="3">
        <f>IF(OR(C387="",E387=""),"",ROUND(MAX(0,MAX(0,((NETWORKDAYS.INTL(C387,E387,1,Цели!$D$9:$D$38)-1)*(Цели!$B$10-Цели!$B$9)+IF(NETWORKDAYS.INTL(E387,E387,1,Цели!$D$9:$D$38),MEDIAN(MOD(E387,1),Цели!$B$10,Цели!$B$9),Цели!$B$10)-MEDIAN(NETWORKDAYS.INTL(C387,C387,1,Цели!$D$9:$D$38)*MOD(C387,1),Цели!$B$10,Цели!$B$9))*24)-N(F387)),2))</f>
        <v/>
      </c>
      <c r="I387" s="3">
        <f>IF(G387="","",IF(G387&lt;=VLOOKUP(B387,Цели!$A$4:$C$6,2,FALSE),"Да","Нет"))</f>
        <v/>
      </c>
      <c r="J387" s="3">
        <f>IF(H387="","",IF(H387&lt;=VLOOKUP(B387,Цели!$A$4:$C$6,3,FALSE),"Да","Нет"))</f>
        <v/>
      </c>
    </row>
    <row r="388">
      <c r="A388" s="3">
        <f>IF(C388="","",ROW()-1)</f>
        <v/>
      </c>
      <c r="B388" s="3" t="n"/>
      <c r="C388" s="10" t="n"/>
      <c r="D388" s="10" t="n"/>
      <c r="E388" s="10" t="n"/>
      <c r="F388" s="3" t="n"/>
      <c r="G388" s="3">
        <f>IF(OR(C388="",D388=""),"",ROUND(MAX(0,MAX(0,((NETWORKDAYS.INTL(C388,D388,1,Цели!$D$9:$D$38)-1)*(Цели!$B$10-Цели!$B$9)+IF(NETWORKDAYS.INTL(D388,D388,1,Цели!$D$9:$D$38),MEDIAN(MOD(D388,1),Цели!$B$10,Цели!$B$9),Цели!$B$10)-MEDIAN(NETWORKDAYS.INTL(C388,C388,1,Цели!$D$9:$D$38)*MOD(C388,1),Цели!$B$10,Цели!$B$9))*24)-N(F388)),2))</f>
        <v/>
      </c>
      <c r="H388" s="3">
        <f>IF(OR(C388="",E388=""),"",ROUND(MAX(0,MAX(0,((NETWORKDAYS.INTL(C388,E388,1,Цели!$D$9:$D$38)-1)*(Цели!$B$10-Цели!$B$9)+IF(NETWORKDAYS.INTL(E388,E388,1,Цели!$D$9:$D$38),MEDIAN(MOD(E388,1),Цели!$B$10,Цели!$B$9),Цели!$B$10)-MEDIAN(NETWORKDAYS.INTL(C388,C388,1,Цели!$D$9:$D$38)*MOD(C388,1),Цели!$B$10,Цели!$B$9))*24)-N(F388)),2))</f>
        <v/>
      </c>
      <c r="I388" s="3">
        <f>IF(G388="","",IF(G388&lt;=VLOOKUP(B388,Цели!$A$4:$C$6,2,FALSE),"Да","Нет"))</f>
        <v/>
      </c>
      <c r="J388" s="3">
        <f>IF(H388="","",IF(H388&lt;=VLOOKUP(B388,Цели!$A$4:$C$6,3,FALSE),"Да","Нет"))</f>
        <v/>
      </c>
    </row>
    <row r="389">
      <c r="A389" s="3">
        <f>IF(C389="","",ROW()-1)</f>
        <v/>
      </c>
      <c r="B389" s="3" t="n"/>
      <c r="C389" s="10" t="n"/>
      <c r="D389" s="10" t="n"/>
      <c r="E389" s="10" t="n"/>
      <c r="F389" s="3" t="n"/>
      <c r="G389" s="3">
        <f>IF(OR(C389="",D389=""),"",ROUND(MAX(0,MAX(0,((NETWORKDAYS.INTL(C389,D389,1,Цели!$D$9:$D$38)-1)*(Цели!$B$10-Цели!$B$9)+IF(NETWORKDAYS.INTL(D389,D389,1,Цели!$D$9:$D$38),MEDIAN(MOD(D389,1),Цели!$B$10,Цели!$B$9),Цели!$B$10)-MEDIAN(NETWORKDAYS.INTL(C389,C389,1,Цели!$D$9:$D$38)*MOD(C389,1),Цели!$B$10,Цели!$B$9))*24)-N(F389)),2))</f>
        <v/>
      </c>
      <c r="H389" s="3">
        <f>IF(OR(C389="",E389=""),"",ROUND(MAX(0,MAX(0,((NETWORKDAYS.INTL(C389,E389,1,Цели!$D$9:$D$38)-1)*(Цели!$B$10-Цели!$B$9)+IF(NETWORKDAYS.INTL(E389,E389,1,Цели!$D$9:$D$38),MEDIAN(MOD(E389,1),Цели!$B$10,Цели!$B$9),Цели!$B$10)-MEDIAN(NETWORKDAYS.INTL(C389,C389,1,Цели!$D$9:$D$38)*MOD(C389,1),Цели!$B$10,Цели!$B$9))*24)-N(F389)),2))</f>
        <v/>
      </c>
      <c r="I389" s="3">
        <f>IF(G389="","",IF(G389&lt;=VLOOKUP(B389,Цели!$A$4:$C$6,2,FALSE),"Да","Нет"))</f>
        <v/>
      </c>
      <c r="J389" s="3">
        <f>IF(H389="","",IF(H389&lt;=VLOOKUP(B389,Цели!$A$4:$C$6,3,FALSE),"Да","Нет"))</f>
        <v/>
      </c>
    </row>
    <row r="390">
      <c r="A390" s="3">
        <f>IF(C390="","",ROW()-1)</f>
        <v/>
      </c>
      <c r="B390" s="3" t="n"/>
      <c r="C390" s="10" t="n"/>
      <c r="D390" s="10" t="n"/>
      <c r="E390" s="10" t="n"/>
      <c r="F390" s="3" t="n"/>
      <c r="G390" s="3">
        <f>IF(OR(C390="",D390=""),"",ROUND(MAX(0,MAX(0,((NETWORKDAYS.INTL(C390,D390,1,Цели!$D$9:$D$38)-1)*(Цели!$B$10-Цели!$B$9)+IF(NETWORKDAYS.INTL(D390,D390,1,Цели!$D$9:$D$38),MEDIAN(MOD(D390,1),Цели!$B$10,Цели!$B$9),Цели!$B$10)-MEDIAN(NETWORKDAYS.INTL(C390,C390,1,Цели!$D$9:$D$38)*MOD(C390,1),Цели!$B$10,Цели!$B$9))*24)-N(F390)),2))</f>
        <v/>
      </c>
      <c r="H390" s="3">
        <f>IF(OR(C390="",E390=""),"",ROUND(MAX(0,MAX(0,((NETWORKDAYS.INTL(C390,E390,1,Цели!$D$9:$D$38)-1)*(Цели!$B$10-Цели!$B$9)+IF(NETWORKDAYS.INTL(E390,E390,1,Цели!$D$9:$D$38),MEDIAN(MOD(E390,1),Цели!$B$10,Цели!$B$9),Цели!$B$10)-MEDIAN(NETWORKDAYS.INTL(C390,C390,1,Цели!$D$9:$D$38)*MOD(C390,1),Цели!$B$10,Цели!$B$9))*24)-N(F390)),2))</f>
        <v/>
      </c>
      <c r="I390" s="3">
        <f>IF(G390="","",IF(G390&lt;=VLOOKUP(B390,Цели!$A$4:$C$6,2,FALSE),"Да","Нет"))</f>
        <v/>
      </c>
      <c r="J390" s="3">
        <f>IF(H390="","",IF(H390&lt;=VLOOKUP(B390,Цели!$A$4:$C$6,3,FALSE),"Да","Нет"))</f>
        <v/>
      </c>
    </row>
    <row r="391">
      <c r="A391" s="3">
        <f>IF(C391="","",ROW()-1)</f>
        <v/>
      </c>
      <c r="B391" s="3" t="n"/>
      <c r="C391" s="10" t="n"/>
      <c r="D391" s="10" t="n"/>
      <c r="E391" s="10" t="n"/>
      <c r="F391" s="3" t="n"/>
      <c r="G391" s="3">
        <f>IF(OR(C391="",D391=""),"",ROUND(MAX(0,MAX(0,((NETWORKDAYS.INTL(C391,D391,1,Цели!$D$9:$D$38)-1)*(Цели!$B$10-Цели!$B$9)+IF(NETWORKDAYS.INTL(D391,D391,1,Цели!$D$9:$D$38),MEDIAN(MOD(D391,1),Цели!$B$10,Цели!$B$9),Цели!$B$10)-MEDIAN(NETWORKDAYS.INTL(C391,C391,1,Цели!$D$9:$D$38)*MOD(C391,1),Цели!$B$10,Цели!$B$9))*24)-N(F391)),2))</f>
        <v/>
      </c>
      <c r="H391" s="3">
        <f>IF(OR(C391="",E391=""),"",ROUND(MAX(0,MAX(0,((NETWORKDAYS.INTL(C391,E391,1,Цели!$D$9:$D$38)-1)*(Цели!$B$10-Цели!$B$9)+IF(NETWORKDAYS.INTL(E391,E391,1,Цели!$D$9:$D$38),MEDIAN(MOD(E391,1),Цели!$B$10,Цели!$B$9),Цели!$B$10)-MEDIAN(NETWORKDAYS.INTL(C391,C391,1,Цели!$D$9:$D$38)*MOD(C391,1),Цели!$B$10,Цели!$B$9))*24)-N(F391)),2))</f>
        <v/>
      </c>
      <c r="I391" s="3">
        <f>IF(G391="","",IF(G391&lt;=VLOOKUP(B391,Цели!$A$4:$C$6,2,FALSE),"Да","Нет"))</f>
        <v/>
      </c>
      <c r="J391" s="3">
        <f>IF(H391="","",IF(H391&lt;=VLOOKUP(B391,Цели!$A$4:$C$6,3,FALSE),"Да","Нет"))</f>
        <v/>
      </c>
    </row>
    <row r="392">
      <c r="A392" s="3">
        <f>IF(C392="","",ROW()-1)</f>
        <v/>
      </c>
      <c r="B392" s="3" t="n"/>
      <c r="C392" s="10" t="n"/>
      <c r="D392" s="10" t="n"/>
      <c r="E392" s="10" t="n"/>
      <c r="F392" s="3" t="n"/>
      <c r="G392" s="3">
        <f>IF(OR(C392="",D392=""),"",ROUND(MAX(0,MAX(0,((NETWORKDAYS.INTL(C392,D392,1,Цели!$D$9:$D$38)-1)*(Цели!$B$10-Цели!$B$9)+IF(NETWORKDAYS.INTL(D392,D392,1,Цели!$D$9:$D$38),MEDIAN(MOD(D392,1),Цели!$B$10,Цели!$B$9),Цели!$B$10)-MEDIAN(NETWORKDAYS.INTL(C392,C392,1,Цели!$D$9:$D$38)*MOD(C392,1),Цели!$B$10,Цели!$B$9))*24)-N(F392)),2))</f>
        <v/>
      </c>
      <c r="H392" s="3">
        <f>IF(OR(C392="",E392=""),"",ROUND(MAX(0,MAX(0,((NETWORKDAYS.INTL(C392,E392,1,Цели!$D$9:$D$38)-1)*(Цели!$B$10-Цели!$B$9)+IF(NETWORKDAYS.INTL(E392,E392,1,Цели!$D$9:$D$38),MEDIAN(MOD(E392,1),Цели!$B$10,Цели!$B$9),Цели!$B$10)-MEDIAN(NETWORKDAYS.INTL(C392,C392,1,Цели!$D$9:$D$38)*MOD(C392,1),Цели!$B$10,Цели!$B$9))*24)-N(F392)),2))</f>
        <v/>
      </c>
      <c r="I392" s="3">
        <f>IF(G392="","",IF(G392&lt;=VLOOKUP(B392,Цели!$A$4:$C$6,2,FALSE),"Да","Нет"))</f>
        <v/>
      </c>
      <c r="J392" s="3">
        <f>IF(H392="","",IF(H392&lt;=VLOOKUP(B392,Цели!$A$4:$C$6,3,FALSE),"Да","Нет"))</f>
        <v/>
      </c>
    </row>
    <row r="393">
      <c r="A393" s="3">
        <f>IF(C393="","",ROW()-1)</f>
        <v/>
      </c>
      <c r="B393" s="3" t="n"/>
      <c r="C393" s="10" t="n"/>
      <c r="D393" s="10" t="n"/>
      <c r="E393" s="10" t="n"/>
      <c r="F393" s="3" t="n"/>
      <c r="G393" s="3">
        <f>IF(OR(C393="",D393=""),"",ROUND(MAX(0,MAX(0,((NETWORKDAYS.INTL(C393,D393,1,Цели!$D$9:$D$38)-1)*(Цели!$B$10-Цели!$B$9)+IF(NETWORKDAYS.INTL(D393,D393,1,Цели!$D$9:$D$38),MEDIAN(MOD(D393,1),Цели!$B$10,Цели!$B$9),Цели!$B$10)-MEDIAN(NETWORKDAYS.INTL(C393,C393,1,Цели!$D$9:$D$38)*MOD(C393,1),Цели!$B$10,Цели!$B$9))*24)-N(F393)),2))</f>
        <v/>
      </c>
      <c r="H393" s="3">
        <f>IF(OR(C393="",E393=""),"",ROUND(MAX(0,MAX(0,((NETWORKDAYS.INTL(C393,E393,1,Цели!$D$9:$D$38)-1)*(Цели!$B$10-Цели!$B$9)+IF(NETWORKDAYS.INTL(E393,E393,1,Цели!$D$9:$D$38),MEDIAN(MOD(E393,1),Цели!$B$10,Цели!$B$9),Цели!$B$10)-MEDIAN(NETWORKDAYS.INTL(C393,C393,1,Цели!$D$9:$D$38)*MOD(C393,1),Цели!$B$10,Цели!$B$9))*24)-N(F393)),2))</f>
        <v/>
      </c>
      <c r="I393" s="3">
        <f>IF(G393="","",IF(G393&lt;=VLOOKUP(B393,Цели!$A$4:$C$6,2,FALSE),"Да","Нет"))</f>
        <v/>
      </c>
      <c r="J393" s="3">
        <f>IF(H393="","",IF(H393&lt;=VLOOKUP(B393,Цели!$A$4:$C$6,3,FALSE),"Да","Нет"))</f>
        <v/>
      </c>
    </row>
    <row r="394">
      <c r="A394" s="3">
        <f>IF(C394="","",ROW()-1)</f>
        <v/>
      </c>
      <c r="B394" s="3" t="n"/>
      <c r="C394" s="10" t="n"/>
      <c r="D394" s="10" t="n"/>
      <c r="E394" s="10" t="n"/>
      <c r="F394" s="3" t="n"/>
      <c r="G394" s="3">
        <f>IF(OR(C394="",D394=""),"",ROUND(MAX(0,MAX(0,((NETWORKDAYS.INTL(C394,D394,1,Цели!$D$9:$D$38)-1)*(Цели!$B$10-Цели!$B$9)+IF(NETWORKDAYS.INTL(D394,D394,1,Цели!$D$9:$D$38),MEDIAN(MOD(D394,1),Цели!$B$10,Цели!$B$9),Цели!$B$10)-MEDIAN(NETWORKDAYS.INTL(C394,C394,1,Цели!$D$9:$D$38)*MOD(C394,1),Цели!$B$10,Цели!$B$9))*24)-N(F394)),2))</f>
        <v/>
      </c>
      <c r="H394" s="3">
        <f>IF(OR(C394="",E394=""),"",ROUND(MAX(0,MAX(0,((NETWORKDAYS.INTL(C394,E394,1,Цели!$D$9:$D$38)-1)*(Цели!$B$10-Цели!$B$9)+IF(NETWORKDAYS.INTL(E394,E394,1,Цели!$D$9:$D$38),MEDIAN(MOD(E394,1),Цели!$B$10,Цели!$B$9),Цели!$B$10)-MEDIAN(NETWORKDAYS.INTL(C394,C394,1,Цели!$D$9:$D$38)*MOD(C394,1),Цели!$B$10,Цели!$B$9))*24)-N(F394)),2))</f>
        <v/>
      </c>
      <c r="I394" s="3">
        <f>IF(G394="","",IF(G394&lt;=VLOOKUP(B394,Цели!$A$4:$C$6,2,FALSE),"Да","Нет"))</f>
        <v/>
      </c>
      <c r="J394" s="3">
        <f>IF(H394="","",IF(H394&lt;=VLOOKUP(B394,Цели!$A$4:$C$6,3,FALSE),"Да","Нет"))</f>
        <v/>
      </c>
    </row>
    <row r="395">
      <c r="A395" s="3">
        <f>IF(C395="","",ROW()-1)</f>
        <v/>
      </c>
      <c r="B395" s="3" t="n"/>
      <c r="C395" s="10" t="n"/>
      <c r="D395" s="10" t="n"/>
      <c r="E395" s="10" t="n"/>
      <c r="F395" s="3" t="n"/>
      <c r="G395" s="3">
        <f>IF(OR(C395="",D395=""),"",ROUND(MAX(0,MAX(0,((NETWORKDAYS.INTL(C395,D395,1,Цели!$D$9:$D$38)-1)*(Цели!$B$10-Цели!$B$9)+IF(NETWORKDAYS.INTL(D395,D395,1,Цели!$D$9:$D$38),MEDIAN(MOD(D395,1),Цели!$B$10,Цели!$B$9),Цели!$B$10)-MEDIAN(NETWORKDAYS.INTL(C395,C395,1,Цели!$D$9:$D$38)*MOD(C395,1),Цели!$B$10,Цели!$B$9))*24)-N(F395)),2))</f>
        <v/>
      </c>
      <c r="H395" s="3">
        <f>IF(OR(C395="",E395=""),"",ROUND(MAX(0,MAX(0,((NETWORKDAYS.INTL(C395,E395,1,Цели!$D$9:$D$38)-1)*(Цели!$B$10-Цели!$B$9)+IF(NETWORKDAYS.INTL(E395,E395,1,Цели!$D$9:$D$38),MEDIAN(MOD(E395,1),Цели!$B$10,Цели!$B$9),Цели!$B$10)-MEDIAN(NETWORKDAYS.INTL(C395,C395,1,Цели!$D$9:$D$38)*MOD(C395,1),Цели!$B$10,Цели!$B$9))*24)-N(F395)),2))</f>
        <v/>
      </c>
      <c r="I395" s="3">
        <f>IF(G395="","",IF(G395&lt;=VLOOKUP(B395,Цели!$A$4:$C$6,2,FALSE),"Да","Нет"))</f>
        <v/>
      </c>
      <c r="J395" s="3">
        <f>IF(H395="","",IF(H395&lt;=VLOOKUP(B395,Цели!$A$4:$C$6,3,FALSE),"Да","Нет"))</f>
        <v/>
      </c>
    </row>
    <row r="396">
      <c r="A396" s="3">
        <f>IF(C396="","",ROW()-1)</f>
        <v/>
      </c>
      <c r="B396" s="3" t="n"/>
      <c r="C396" s="10" t="n"/>
      <c r="D396" s="10" t="n"/>
      <c r="E396" s="10" t="n"/>
      <c r="F396" s="3" t="n"/>
      <c r="G396" s="3">
        <f>IF(OR(C396="",D396=""),"",ROUND(MAX(0,MAX(0,((NETWORKDAYS.INTL(C396,D396,1,Цели!$D$9:$D$38)-1)*(Цели!$B$10-Цели!$B$9)+IF(NETWORKDAYS.INTL(D396,D396,1,Цели!$D$9:$D$38),MEDIAN(MOD(D396,1),Цели!$B$10,Цели!$B$9),Цели!$B$10)-MEDIAN(NETWORKDAYS.INTL(C396,C396,1,Цели!$D$9:$D$38)*MOD(C396,1),Цели!$B$10,Цели!$B$9))*24)-N(F396)),2))</f>
        <v/>
      </c>
      <c r="H396" s="3">
        <f>IF(OR(C396="",E396=""),"",ROUND(MAX(0,MAX(0,((NETWORKDAYS.INTL(C396,E396,1,Цели!$D$9:$D$38)-1)*(Цели!$B$10-Цели!$B$9)+IF(NETWORKDAYS.INTL(E396,E396,1,Цели!$D$9:$D$38),MEDIAN(MOD(E396,1),Цели!$B$10,Цели!$B$9),Цели!$B$10)-MEDIAN(NETWORKDAYS.INTL(C396,C396,1,Цели!$D$9:$D$38)*MOD(C396,1),Цели!$B$10,Цели!$B$9))*24)-N(F396)),2))</f>
        <v/>
      </c>
      <c r="I396" s="3">
        <f>IF(G396="","",IF(G396&lt;=VLOOKUP(B396,Цели!$A$4:$C$6,2,FALSE),"Да","Нет"))</f>
        <v/>
      </c>
      <c r="J396" s="3">
        <f>IF(H396="","",IF(H396&lt;=VLOOKUP(B396,Цели!$A$4:$C$6,3,FALSE),"Да","Нет"))</f>
        <v/>
      </c>
    </row>
    <row r="397">
      <c r="A397" s="3">
        <f>IF(C397="","",ROW()-1)</f>
        <v/>
      </c>
      <c r="B397" s="3" t="n"/>
      <c r="C397" s="10" t="n"/>
      <c r="D397" s="10" t="n"/>
      <c r="E397" s="10" t="n"/>
      <c r="F397" s="3" t="n"/>
      <c r="G397" s="3">
        <f>IF(OR(C397="",D397=""),"",ROUND(MAX(0,MAX(0,((NETWORKDAYS.INTL(C397,D397,1,Цели!$D$9:$D$38)-1)*(Цели!$B$10-Цели!$B$9)+IF(NETWORKDAYS.INTL(D397,D397,1,Цели!$D$9:$D$38),MEDIAN(MOD(D397,1),Цели!$B$10,Цели!$B$9),Цели!$B$10)-MEDIAN(NETWORKDAYS.INTL(C397,C397,1,Цели!$D$9:$D$38)*MOD(C397,1),Цели!$B$10,Цели!$B$9))*24)-N(F397)),2))</f>
        <v/>
      </c>
      <c r="H397" s="3">
        <f>IF(OR(C397="",E397=""),"",ROUND(MAX(0,MAX(0,((NETWORKDAYS.INTL(C397,E397,1,Цели!$D$9:$D$38)-1)*(Цели!$B$10-Цели!$B$9)+IF(NETWORKDAYS.INTL(E397,E397,1,Цели!$D$9:$D$38),MEDIAN(MOD(E397,1),Цели!$B$10,Цели!$B$9),Цели!$B$10)-MEDIAN(NETWORKDAYS.INTL(C397,C397,1,Цели!$D$9:$D$38)*MOD(C397,1),Цели!$B$10,Цели!$B$9))*24)-N(F397)),2))</f>
        <v/>
      </c>
      <c r="I397" s="3">
        <f>IF(G397="","",IF(G397&lt;=VLOOKUP(B397,Цели!$A$4:$C$6,2,FALSE),"Да","Нет"))</f>
        <v/>
      </c>
      <c r="J397" s="3">
        <f>IF(H397="","",IF(H397&lt;=VLOOKUP(B397,Цели!$A$4:$C$6,3,FALSE),"Да","Нет"))</f>
        <v/>
      </c>
    </row>
    <row r="398">
      <c r="A398" s="3">
        <f>IF(C398="","",ROW()-1)</f>
        <v/>
      </c>
      <c r="B398" s="3" t="n"/>
      <c r="C398" s="10" t="n"/>
      <c r="D398" s="10" t="n"/>
      <c r="E398" s="10" t="n"/>
      <c r="F398" s="3" t="n"/>
      <c r="G398" s="3">
        <f>IF(OR(C398="",D398=""),"",ROUND(MAX(0,MAX(0,((NETWORKDAYS.INTL(C398,D398,1,Цели!$D$9:$D$38)-1)*(Цели!$B$10-Цели!$B$9)+IF(NETWORKDAYS.INTL(D398,D398,1,Цели!$D$9:$D$38),MEDIAN(MOD(D398,1),Цели!$B$10,Цели!$B$9),Цели!$B$10)-MEDIAN(NETWORKDAYS.INTL(C398,C398,1,Цели!$D$9:$D$38)*MOD(C398,1),Цели!$B$10,Цели!$B$9))*24)-N(F398)),2))</f>
        <v/>
      </c>
      <c r="H398" s="3">
        <f>IF(OR(C398="",E398=""),"",ROUND(MAX(0,MAX(0,((NETWORKDAYS.INTL(C398,E398,1,Цели!$D$9:$D$38)-1)*(Цели!$B$10-Цели!$B$9)+IF(NETWORKDAYS.INTL(E398,E398,1,Цели!$D$9:$D$38),MEDIAN(MOD(E398,1),Цели!$B$10,Цели!$B$9),Цели!$B$10)-MEDIAN(NETWORKDAYS.INTL(C398,C398,1,Цели!$D$9:$D$38)*MOD(C398,1),Цели!$B$10,Цели!$B$9))*24)-N(F398)),2))</f>
        <v/>
      </c>
      <c r="I398" s="3">
        <f>IF(G398="","",IF(G398&lt;=VLOOKUP(B398,Цели!$A$4:$C$6,2,FALSE),"Да","Нет"))</f>
        <v/>
      </c>
      <c r="J398" s="3">
        <f>IF(H398="","",IF(H398&lt;=VLOOKUP(B398,Цели!$A$4:$C$6,3,FALSE),"Да","Нет"))</f>
        <v/>
      </c>
    </row>
    <row r="399">
      <c r="A399" s="3">
        <f>IF(C399="","",ROW()-1)</f>
        <v/>
      </c>
      <c r="B399" s="3" t="n"/>
      <c r="C399" s="10" t="n"/>
      <c r="D399" s="10" t="n"/>
      <c r="E399" s="10" t="n"/>
      <c r="F399" s="3" t="n"/>
      <c r="G399" s="3">
        <f>IF(OR(C399="",D399=""),"",ROUND(MAX(0,MAX(0,((NETWORKDAYS.INTL(C399,D399,1,Цели!$D$9:$D$38)-1)*(Цели!$B$10-Цели!$B$9)+IF(NETWORKDAYS.INTL(D399,D399,1,Цели!$D$9:$D$38),MEDIAN(MOD(D399,1),Цели!$B$10,Цели!$B$9),Цели!$B$10)-MEDIAN(NETWORKDAYS.INTL(C399,C399,1,Цели!$D$9:$D$38)*MOD(C399,1),Цели!$B$10,Цели!$B$9))*24)-N(F399)),2))</f>
        <v/>
      </c>
      <c r="H399" s="3">
        <f>IF(OR(C399="",E399=""),"",ROUND(MAX(0,MAX(0,((NETWORKDAYS.INTL(C399,E399,1,Цели!$D$9:$D$38)-1)*(Цели!$B$10-Цели!$B$9)+IF(NETWORKDAYS.INTL(E399,E399,1,Цели!$D$9:$D$38),MEDIAN(MOD(E399,1),Цели!$B$10,Цели!$B$9),Цели!$B$10)-MEDIAN(NETWORKDAYS.INTL(C399,C399,1,Цели!$D$9:$D$38)*MOD(C399,1),Цели!$B$10,Цели!$B$9))*24)-N(F399)),2))</f>
        <v/>
      </c>
      <c r="I399" s="3">
        <f>IF(G399="","",IF(G399&lt;=VLOOKUP(B399,Цели!$A$4:$C$6,2,FALSE),"Да","Нет"))</f>
        <v/>
      </c>
      <c r="J399" s="3">
        <f>IF(H399="","",IF(H399&lt;=VLOOKUP(B399,Цели!$A$4:$C$6,3,FALSE),"Да","Нет"))</f>
        <v/>
      </c>
    </row>
    <row r="400">
      <c r="A400" s="3">
        <f>IF(C400="","",ROW()-1)</f>
        <v/>
      </c>
      <c r="B400" s="3" t="n"/>
      <c r="C400" s="10" t="n"/>
      <c r="D400" s="10" t="n"/>
      <c r="E400" s="10" t="n"/>
      <c r="F400" s="3" t="n"/>
      <c r="G400" s="3">
        <f>IF(OR(C400="",D400=""),"",ROUND(MAX(0,MAX(0,((NETWORKDAYS.INTL(C400,D400,1,Цели!$D$9:$D$38)-1)*(Цели!$B$10-Цели!$B$9)+IF(NETWORKDAYS.INTL(D400,D400,1,Цели!$D$9:$D$38),MEDIAN(MOD(D400,1),Цели!$B$10,Цели!$B$9),Цели!$B$10)-MEDIAN(NETWORKDAYS.INTL(C400,C400,1,Цели!$D$9:$D$38)*MOD(C400,1),Цели!$B$10,Цели!$B$9))*24)-N(F400)),2))</f>
        <v/>
      </c>
      <c r="H400" s="3">
        <f>IF(OR(C400="",E400=""),"",ROUND(MAX(0,MAX(0,((NETWORKDAYS.INTL(C400,E400,1,Цели!$D$9:$D$38)-1)*(Цели!$B$10-Цели!$B$9)+IF(NETWORKDAYS.INTL(E400,E400,1,Цели!$D$9:$D$38),MEDIAN(MOD(E400,1),Цели!$B$10,Цели!$B$9),Цели!$B$10)-MEDIAN(NETWORKDAYS.INTL(C400,C400,1,Цели!$D$9:$D$38)*MOD(C400,1),Цели!$B$10,Цели!$B$9))*24)-N(F400)),2))</f>
        <v/>
      </c>
      <c r="I400" s="3">
        <f>IF(G400="","",IF(G400&lt;=VLOOKUP(B400,Цели!$A$4:$C$6,2,FALSE),"Да","Нет"))</f>
        <v/>
      </c>
      <c r="J400" s="3">
        <f>IF(H400="","",IF(H400&lt;=VLOOKUP(B400,Цели!$A$4:$C$6,3,FALSE),"Да","Нет"))</f>
        <v/>
      </c>
    </row>
    <row r="401">
      <c r="A401" s="3">
        <f>IF(C401="","",ROW()-1)</f>
        <v/>
      </c>
      <c r="B401" s="3" t="n"/>
      <c r="C401" s="10" t="n"/>
      <c r="D401" s="10" t="n"/>
      <c r="E401" s="10" t="n"/>
      <c r="F401" s="3" t="n"/>
      <c r="G401" s="3">
        <f>IF(OR(C401="",D401=""),"",ROUND(MAX(0,MAX(0,((NETWORKDAYS.INTL(C401,D401,1,Цели!$D$9:$D$38)-1)*(Цели!$B$10-Цели!$B$9)+IF(NETWORKDAYS.INTL(D401,D401,1,Цели!$D$9:$D$38),MEDIAN(MOD(D401,1),Цели!$B$10,Цели!$B$9),Цели!$B$10)-MEDIAN(NETWORKDAYS.INTL(C401,C401,1,Цели!$D$9:$D$38)*MOD(C401,1),Цели!$B$10,Цели!$B$9))*24)-N(F401)),2))</f>
        <v/>
      </c>
      <c r="H401" s="3">
        <f>IF(OR(C401="",E401=""),"",ROUND(MAX(0,MAX(0,((NETWORKDAYS.INTL(C401,E401,1,Цели!$D$9:$D$38)-1)*(Цели!$B$10-Цели!$B$9)+IF(NETWORKDAYS.INTL(E401,E401,1,Цели!$D$9:$D$38),MEDIAN(MOD(E401,1),Цели!$B$10,Цели!$B$9),Цели!$B$10)-MEDIAN(NETWORKDAYS.INTL(C401,C401,1,Цели!$D$9:$D$38)*MOD(C401,1),Цели!$B$10,Цели!$B$9))*24)-N(F401)),2))</f>
        <v/>
      </c>
      <c r="I401" s="3">
        <f>IF(G401="","",IF(G401&lt;=VLOOKUP(B401,Цели!$A$4:$C$6,2,FALSE),"Да","Нет"))</f>
        <v/>
      </c>
      <c r="J401" s="3">
        <f>IF(H401="","",IF(H401&lt;=VLOOKUP(B401,Цели!$A$4:$C$6,3,FALSE),"Да","Нет"))</f>
        <v/>
      </c>
    </row>
    <row r="402">
      <c r="A402" s="3">
        <f>IF(C402="","",ROW()-1)</f>
        <v/>
      </c>
      <c r="B402" s="3" t="n"/>
      <c r="C402" s="10" t="n"/>
      <c r="D402" s="10" t="n"/>
      <c r="E402" s="10" t="n"/>
      <c r="F402" s="3" t="n"/>
      <c r="G402" s="3">
        <f>IF(OR(C402="",D402=""),"",ROUND(MAX(0,MAX(0,((NETWORKDAYS.INTL(C402,D402,1,Цели!$D$9:$D$38)-1)*(Цели!$B$10-Цели!$B$9)+IF(NETWORKDAYS.INTL(D402,D402,1,Цели!$D$9:$D$38),MEDIAN(MOD(D402,1),Цели!$B$10,Цели!$B$9),Цели!$B$10)-MEDIAN(NETWORKDAYS.INTL(C402,C402,1,Цели!$D$9:$D$38)*MOD(C402,1),Цели!$B$10,Цели!$B$9))*24)-N(F402)),2))</f>
        <v/>
      </c>
      <c r="H402" s="3">
        <f>IF(OR(C402="",E402=""),"",ROUND(MAX(0,MAX(0,((NETWORKDAYS.INTL(C402,E402,1,Цели!$D$9:$D$38)-1)*(Цели!$B$10-Цели!$B$9)+IF(NETWORKDAYS.INTL(E402,E402,1,Цели!$D$9:$D$38),MEDIAN(MOD(E402,1),Цели!$B$10,Цели!$B$9),Цели!$B$10)-MEDIAN(NETWORKDAYS.INTL(C402,C402,1,Цели!$D$9:$D$38)*MOD(C402,1),Цели!$B$10,Цели!$B$9))*24)-N(F402)),2))</f>
        <v/>
      </c>
      <c r="I402" s="3">
        <f>IF(G402="","",IF(G402&lt;=VLOOKUP(B402,Цели!$A$4:$C$6,2,FALSE),"Да","Нет"))</f>
        <v/>
      </c>
      <c r="J402" s="3">
        <f>IF(H402="","",IF(H402&lt;=VLOOKUP(B402,Цели!$A$4:$C$6,3,FALSE),"Да","Нет"))</f>
        <v/>
      </c>
    </row>
    <row r="403">
      <c r="A403" s="3">
        <f>IF(C403="","",ROW()-1)</f>
        <v/>
      </c>
      <c r="B403" s="3" t="n"/>
      <c r="C403" s="10" t="n"/>
      <c r="D403" s="10" t="n"/>
      <c r="E403" s="10" t="n"/>
      <c r="F403" s="3" t="n"/>
      <c r="G403" s="3">
        <f>IF(OR(C403="",D403=""),"",ROUND(MAX(0,MAX(0,((NETWORKDAYS.INTL(C403,D403,1,Цели!$D$9:$D$38)-1)*(Цели!$B$10-Цели!$B$9)+IF(NETWORKDAYS.INTL(D403,D403,1,Цели!$D$9:$D$38),MEDIAN(MOD(D403,1),Цели!$B$10,Цели!$B$9),Цели!$B$10)-MEDIAN(NETWORKDAYS.INTL(C403,C403,1,Цели!$D$9:$D$38)*MOD(C403,1),Цели!$B$10,Цели!$B$9))*24)-N(F403)),2))</f>
        <v/>
      </c>
      <c r="H403" s="3">
        <f>IF(OR(C403="",E403=""),"",ROUND(MAX(0,MAX(0,((NETWORKDAYS.INTL(C403,E403,1,Цели!$D$9:$D$38)-1)*(Цели!$B$10-Цели!$B$9)+IF(NETWORKDAYS.INTL(E403,E403,1,Цели!$D$9:$D$38),MEDIAN(MOD(E403,1),Цели!$B$10,Цели!$B$9),Цели!$B$10)-MEDIAN(NETWORKDAYS.INTL(C403,C403,1,Цели!$D$9:$D$38)*MOD(C403,1),Цели!$B$10,Цели!$B$9))*24)-N(F403)),2))</f>
        <v/>
      </c>
      <c r="I403" s="3">
        <f>IF(G403="","",IF(G403&lt;=VLOOKUP(B403,Цели!$A$4:$C$6,2,FALSE),"Да","Нет"))</f>
        <v/>
      </c>
      <c r="J403" s="3">
        <f>IF(H403="","",IF(H403&lt;=VLOOKUP(B403,Цели!$A$4:$C$6,3,FALSE),"Да","Нет"))</f>
        <v/>
      </c>
    </row>
    <row r="404">
      <c r="A404" s="3">
        <f>IF(C404="","",ROW()-1)</f>
        <v/>
      </c>
      <c r="B404" s="3" t="n"/>
      <c r="C404" s="10" t="n"/>
      <c r="D404" s="10" t="n"/>
      <c r="E404" s="10" t="n"/>
      <c r="F404" s="3" t="n"/>
      <c r="G404" s="3">
        <f>IF(OR(C404="",D404=""),"",ROUND(MAX(0,MAX(0,((NETWORKDAYS.INTL(C404,D404,1,Цели!$D$9:$D$38)-1)*(Цели!$B$10-Цели!$B$9)+IF(NETWORKDAYS.INTL(D404,D404,1,Цели!$D$9:$D$38),MEDIAN(MOD(D404,1),Цели!$B$10,Цели!$B$9),Цели!$B$10)-MEDIAN(NETWORKDAYS.INTL(C404,C404,1,Цели!$D$9:$D$38)*MOD(C404,1),Цели!$B$10,Цели!$B$9))*24)-N(F404)),2))</f>
        <v/>
      </c>
      <c r="H404" s="3">
        <f>IF(OR(C404="",E404=""),"",ROUND(MAX(0,MAX(0,((NETWORKDAYS.INTL(C404,E404,1,Цели!$D$9:$D$38)-1)*(Цели!$B$10-Цели!$B$9)+IF(NETWORKDAYS.INTL(E404,E404,1,Цели!$D$9:$D$38),MEDIAN(MOD(E404,1),Цели!$B$10,Цели!$B$9),Цели!$B$10)-MEDIAN(NETWORKDAYS.INTL(C404,C404,1,Цели!$D$9:$D$38)*MOD(C404,1),Цели!$B$10,Цели!$B$9))*24)-N(F404)),2))</f>
        <v/>
      </c>
      <c r="I404" s="3">
        <f>IF(G404="","",IF(G404&lt;=VLOOKUP(B404,Цели!$A$4:$C$6,2,FALSE),"Да","Нет"))</f>
        <v/>
      </c>
      <c r="J404" s="3">
        <f>IF(H404="","",IF(H404&lt;=VLOOKUP(B404,Цели!$A$4:$C$6,3,FALSE),"Да","Нет"))</f>
        <v/>
      </c>
    </row>
    <row r="405">
      <c r="A405" s="3">
        <f>IF(C405="","",ROW()-1)</f>
        <v/>
      </c>
      <c r="B405" s="3" t="n"/>
      <c r="C405" s="10" t="n"/>
      <c r="D405" s="10" t="n"/>
      <c r="E405" s="10" t="n"/>
      <c r="F405" s="3" t="n"/>
      <c r="G405" s="3">
        <f>IF(OR(C405="",D405=""),"",ROUND(MAX(0,MAX(0,((NETWORKDAYS.INTL(C405,D405,1,Цели!$D$9:$D$38)-1)*(Цели!$B$10-Цели!$B$9)+IF(NETWORKDAYS.INTL(D405,D405,1,Цели!$D$9:$D$38),MEDIAN(MOD(D405,1),Цели!$B$10,Цели!$B$9),Цели!$B$10)-MEDIAN(NETWORKDAYS.INTL(C405,C405,1,Цели!$D$9:$D$38)*MOD(C405,1),Цели!$B$10,Цели!$B$9))*24)-N(F405)),2))</f>
        <v/>
      </c>
      <c r="H405" s="3">
        <f>IF(OR(C405="",E405=""),"",ROUND(MAX(0,MAX(0,((NETWORKDAYS.INTL(C405,E405,1,Цели!$D$9:$D$38)-1)*(Цели!$B$10-Цели!$B$9)+IF(NETWORKDAYS.INTL(E405,E405,1,Цели!$D$9:$D$38),MEDIAN(MOD(E405,1),Цели!$B$10,Цели!$B$9),Цели!$B$10)-MEDIAN(NETWORKDAYS.INTL(C405,C405,1,Цели!$D$9:$D$38)*MOD(C405,1),Цели!$B$10,Цели!$B$9))*24)-N(F405)),2))</f>
        <v/>
      </c>
      <c r="I405" s="3">
        <f>IF(G405="","",IF(G405&lt;=VLOOKUP(B405,Цели!$A$4:$C$6,2,FALSE),"Да","Нет"))</f>
        <v/>
      </c>
      <c r="J405" s="3">
        <f>IF(H405="","",IF(H405&lt;=VLOOKUP(B405,Цели!$A$4:$C$6,3,FALSE),"Да","Нет"))</f>
        <v/>
      </c>
    </row>
    <row r="406">
      <c r="A406" s="3">
        <f>IF(C406="","",ROW()-1)</f>
        <v/>
      </c>
      <c r="B406" s="3" t="n"/>
      <c r="C406" s="10" t="n"/>
      <c r="D406" s="10" t="n"/>
      <c r="E406" s="10" t="n"/>
      <c r="F406" s="3" t="n"/>
      <c r="G406" s="3">
        <f>IF(OR(C406="",D406=""),"",ROUND(MAX(0,MAX(0,((NETWORKDAYS.INTL(C406,D406,1,Цели!$D$9:$D$38)-1)*(Цели!$B$10-Цели!$B$9)+IF(NETWORKDAYS.INTL(D406,D406,1,Цели!$D$9:$D$38),MEDIAN(MOD(D406,1),Цели!$B$10,Цели!$B$9),Цели!$B$10)-MEDIAN(NETWORKDAYS.INTL(C406,C406,1,Цели!$D$9:$D$38)*MOD(C406,1),Цели!$B$10,Цели!$B$9))*24)-N(F406)),2))</f>
        <v/>
      </c>
      <c r="H406" s="3">
        <f>IF(OR(C406="",E406=""),"",ROUND(MAX(0,MAX(0,((NETWORKDAYS.INTL(C406,E406,1,Цели!$D$9:$D$38)-1)*(Цели!$B$10-Цели!$B$9)+IF(NETWORKDAYS.INTL(E406,E406,1,Цели!$D$9:$D$38),MEDIAN(MOD(E406,1),Цели!$B$10,Цели!$B$9),Цели!$B$10)-MEDIAN(NETWORKDAYS.INTL(C406,C406,1,Цели!$D$9:$D$38)*MOD(C406,1),Цели!$B$10,Цели!$B$9))*24)-N(F406)),2))</f>
        <v/>
      </c>
      <c r="I406" s="3">
        <f>IF(G406="","",IF(G406&lt;=VLOOKUP(B406,Цели!$A$4:$C$6,2,FALSE),"Да","Нет"))</f>
        <v/>
      </c>
      <c r="J406" s="3">
        <f>IF(H406="","",IF(H406&lt;=VLOOKUP(B406,Цели!$A$4:$C$6,3,FALSE),"Да","Нет"))</f>
        <v/>
      </c>
    </row>
    <row r="407">
      <c r="A407" s="3">
        <f>IF(C407="","",ROW()-1)</f>
        <v/>
      </c>
      <c r="B407" s="3" t="n"/>
      <c r="C407" s="10" t="n"/>
      <c r="D407" s="10" t="n"/>
      <c r="E407" s="10" t="n"/>
      <c r="F407" s="3" t="n"/>
      <c r="G407" s="3">
        <f>IF(OR(C407="",D407=""),"",ROUND(MAX(0,MAX(0,((NETWORKDAYS.INTL(C407,D407,1,Цели!$D$9:$D$38)-1)*(Цели!$B$10-Цели!$B$9)+IF(NETWORKDAYS.INTL(D407,D407,1,Цели!$D$9:$D$38),MEDIAN(MOD(D407,1),Цели!$B$10,Цели!$B$9),Цели!$B$10)-MEDIAN(NETWORKDAYS.INTL(C407,C407,1,Цели!$D$9:$D$38)*MOD(C407,1),Цели!$B$10,Цели!$B$9))*24)-N(F407)),2))</f>
        <v/>
      </c>
      <c r="H407" s="3">
        <f>IF(OR(C407="",E407=""),"",ROUND(MAX(0,MAX(0,((NETWORKDAYS.INTL(C407,E407,1,Цели!$D$9:$D$38)-1)*(Цели!$B$10-Цели!$B$9)+IF(NETWORKDAYS.INTL(E407,E407,1,Цели!$D$9:$D$38),MEDIAN(MOD(E407,1),Цели!$B$10,Цели!$B$9),Цели!$B$10)-MEDIAN(NETWORKDAYS.INTL(C407,C407,1,Цели!$D$9:$D$38)*MOD(C407,1),Цели!$B$10,Цели!$B$9))*24)-N(F407)),2))</f>
        <v/>
      </c>
      <c r="I407" s="3">
        <f>IF(G407="","",IF(G407&lt;=VLOOKUP(B407,Цели!$A$4:$C$6,2,FALSE),"Да","Нет"))</f>
        <v/>
      </c>
      <c r="J407" s="3">
        <f>IF(H407="","",IF(H407&lt;=VLOOKUP(B407,Цели!$A$4:$C$6,3,FALSE),"Да","Нет"))</f>
        <v/>
      </c>
    </row>
    <row r="408">
      <c r="A408" s="3">
        <f>IF(C408="","",ROW()-1)</f>
        <v/>
      </c>
      <c r="B408" s="3" t="n"/>
      <c r="C408" s="10" t="n"/>
      <c r="D408" s="10" t="n"/>
      <c r="E408" s="10" t="n"/>
      <c r="F408" s="3" t="n"/>
      <c r="G408" s="3">
        <f>IF(OR(C408="",D408=""),"",ROUND(MAX(0,MAX(0,((NETWORKDAYS.INTL(C408,D408,1,Цели!$D$9:$D$38)-1)*(Цели!$B$10-Цели!$B$9)+IF(NETWORKDAYS.INTL(D408,D408,1,Цели!$D$9:$D$38),MEDIAN(MOD(D408,1),Цели!$B$10,Цели!$B$9),Цели!$B$10)-MEDIAN(NETWORKDAYS.INTL(C408,C408,1,Цели!$D$9:$D$38)*MOD(C408,1),Цели!$B$10,Цели!$B$9))*24)-N(F408)),2))</f>
        <v/>
      </c>
      <c r="H408" s="3">
        <f>IF(OR(C408="",E408=""),"",ROUND(MAX(0,MAX(0,((NETWORKDAYS.INTL(C408,E408,1,Цели!$D$9:$D$38)-1)*(Цели!$B$10-Цели!$B$9)+IF(NETWORKDAYS.INTL(E408,E408,1,Цели!$D$9:$D$38),MEDIAN(MOD(E408,1),Цели!$B$10,Цели!$B$9),Цели!$B$10)-MEDIAN(NETWORKDAYS.INTL(C408,C408,1,Цели!$D$9:$D$38)*MOD(C408,1),Цели!$B$10,Цели!$B$9))*24)-N(F408)),2))</f>
        <v/>
      </c>
      <c r="I408" s="3">
        <f>IF(G408="","",IF(G408&lt;=VLOOKUP(B408,Цели!$A$4:$C$6,2,FALSE),"Да","Нет"))</f>
        <v/>
      </c>
      <c r="J408" s="3">
        <f>IF(H408="","",IF(H408&lt;=VLOOKUP(B408,Цели!$A$4:$C$6,3,FALSE),"Да","Нет"))</f>
        <v/>
      </c>
    </row>
    <row r="409">
      <c r="A409" s="3">
        <f>IF(C409="","",ROW()-1)</f>
        <v/>
      </c>
      <c r="B409" s="3" t="n"/>
      <c r="C409" s="10" t="n"/>
      <c r="D409" s="10" t="n"/>
      <c r="E409" s="10" t="n"/>
      <c r="F409" s="3" t="n"/>
      <c r="G409" s="3">
        <f>IF(OR(C409="",D409=""),"",ROUND(MAX(0,MAX(0,((NETWORKDAYS.INTL(C409,D409,1,Цели!$D$9:$D$38)-1)*(Цели!$B$10-Цели!$B$9)+IF(NETWORKDAYS.INTL(D409,D409,1,Цели!$D$9:$D$38),MEDIAN(MOD(D409,1),Цели!$B$10,Цели!$B$9),Цели!$B$10)-MEDIAN(NETWORKDAYS.INTL(C409,C409,1,Цели!$D$9:$D$38)*MOD(C409,1),Цели!$B$10,Цели!$B$9))*24)-N(F409)),2))</f>
        <v/>
      </c>
      <c r="H409" s="3">
        <f>IF(OR(C409="",E409=""),"",ROUND(MAX(0,MAX(0,((NETWORKDAYS.INTL(C409,E409,1,Цели!$D$9:$D$38)-1)*(Цели!$B$10-Цели!$B$9)+IF(NETWORKDAYS.INTL(E409,E409,1,Цели!$D$9:$D$38),MEDIAN(MOD(E409,1),Цели!$B$10,Цели!$B$9),Цели!$B$10)-MEDIAN(NETWORKDAYS.INTL(C409,C409,1,Цели!$D$9:$D$38)*MOD(C409,1),Цели!$B$10,Цели!$B$9))*24)-N(F409)),2))</f>
        <v/>
      </c>
      <c r="I409" s="3">
        <f>IF(G409="","",IF(G409&lt;=VLOOKUP(B409,Цели!$A$4:$C$6,2,FALSE),"Да","Нет"))</f>
        <v/>
      </c>
      <c r="J409" s="3">
        <f>IF(H409="","",IF(H409&lt;=VLOOKUP(B409,Цели!$A$4:$C$6,3,FALSE),"Да","Нет"))</f>
        <v/>
      </c>
    </row>
    <row r="410">
      <c r="A410" s="3">
        <f>IF(C410="","",ROW()-1)</f>
        <v/>
      </c>
      <c r="B410" s="3" t="n"/>
      <c r="C410" s="10" t="n"/>
      <c r="D410" s="10" t="n"/>
      <c r="E410" s="10" t="n"/>
      <c r="F410" s="3" t="n"/>
      <c r="G410" s="3">
        <f>IF(OR(C410="",D410=""),"",ROUND(MAX(0,MAX(0,((NETWORKDAYS.INTL(C410,D410,1,Цели!$D$9:$D$38)-1)*(Цели!$B$10-Цели!$B$9)+IF(NETWORKDAYS.INTL(D410,D410,1,Цели!$D$9:$D$38),MEDIAN(MOD(D410,1),Цели!$B$10,Цели!$B$9),Цели!$B$10)-MEDIAN(NETWORKDAYS.INTL(C410,C410,1,Цели!$D$9:$D$38)*MOD(C410,1),Цели!$B$10,Цели!$B$9))*24)-N(F410)),2))</f>
        <v/>
      </c>
      <c r="H410" s="3">
        <f>IF(OR(C410="",E410=""),"",ROUND(MAX(0,MAX(0,((NETWORKDAYS.INTL(C410,E410,1,Цели!$D$9:$D$38)-1)*(Цели!$B$10-Цели!$B$9)+IF(NETWORKDAYS.INTL(E410,E410,1,Цели!$D$9:$D$38),MEDIAN(MOD(E410,1),Цели!$B$10,Цели!$B$9),Цели!$B$10)-MEDIAN(NETWORKDAYS.INTL(C410,C410,1,Цели!$D$9:$D$38)*MOD(C410,1),Цели!$B$10,Цели!$B$9))*24)-N(F410)),2))</f>
        <v/>
      </c>
      <c r="I410" s="3">
        <f>IF(G410="","",IF(G410&lt;=VLOOKUP(B410,Цели!$A$4:$C$6,2,FALSE),"Да","Нет"))</f>
        <v/>
      </c>
      <c r="J410" s="3">
        <f>IF(H410="","",IF(H410&lt;=VLOOKUP(B410,Цели!$A$4:$C$6,3,FALSE),"Да","Нет"))</f>
        <v/>
      </c>
    </row>
    <row r="411">
      <c r="A411" s="3">
        <f>IF(C411="","",ROW()-1)</f>
        <v/>
      </c>
      <c r="B411" s="3" t="n"/>
      <c r="C411" s="10" t="n"/>
      <c r="D411" s="10" t="n"/>
      <c r="E411" s="10" t="n"/>
      <c r="F411" s="3" t="n"/>
      <c r="G411" s="3">
        <f>IF(OR(C411="",D411=""),"",ROUND(MAX(0,MAX(0,((NETWORKDAYS.INTL(C411,D411,1,Цели!$D$9:$D$38)-1)*(Цели!$B$10-Цели!$B$9)+IF(NETWORKDAYS.INTL(D411,D411,1,Цели!$D$9:$D$38),MEDIAN(MOD(D411,1),Цели!$B$10,Цели!$B$9),Цели!$B$10)-MEDIAN(NETWORKDAYS.INTL(C411,C411,1,Цели!$D$9:$D$38)*MOD(C411,1),Цели!$B$10,Цели!$B$9))*24)-N(F411)),2))</f>
        <v/>
      </c>
      <c r="H411" s="3">
        <f>IF(OR(C411="",E411=""),"",ROUND(MAX(0,MAX(0,((NETWORKDAYS.INTL(C411,E411,1,Цели!$D$9:$D$38)-1)*(Цели!$B$10-Цели!$B$9)+IF(NETWORKDAYS.INTL(E411,E411,1,Цели!$D$9:$D$38),MEDIAN(MOD(E411,1),Цели!$B$10,Цели!$B$9),Цели!$B$10)-MEDIAN(NETWORKDAYS.INTL(C411,C411,1,Цели!$D$9:$D$38)*MOD(C411,1),Цели!$B$10,Цели!$B$9))*24)-N(F411)),2))</f>
        <v/>
      </c>
      <c r="I411" s="3">
        <f>IF(G411="","",IF(G411&lt;=VLOOKUP(B411,Цели!$A$4:$C$6,2,FALSE),"Да","Нет"))</f>
        <v/>
      </c>
      <c r="J411" s="3">
        <f>IF(H411="","",IF(H411&lt;=VLOOKUP(B411,Цели!$A$4:$C$6,3,FALSE),"Да","Нет"))</f>
        <v/>
      </c>
    </row>
    <row r="412">
      <c r="A412" s="3">
        <f>IF(C412="","",ROW()-1)</f>
        <v/>
      </c>
      <c r="B412" s="3" t="n"/>
      <c r="C412" s="10" t="n"/>
      <c r="D412" s="10" t="n"/>
      <c r="E412" s="10" t="n"/>
      <c r="F412" s="3" t="n"/>
      <c r="G412" s="3">
        <f>IF(OR(C412="",D412=""),"",ROUND(MAX(0,MAX(0,((NETWORKDAYS.INTL(C412,D412,1,Цели!$D$9:$D$38)-1)*(Цели!$B$10-Цели!$B$9)+IF(NETWORKDAYS.INTL(D412,D412,1,Цели!$D$9:$D$38),MEDIAN(MOD(D412,1),Цели!$B$10,Цели!$B$9),Цели!$B$10)-MEDIAN(NETWORKDAYS.INTL(C412,C412,1,Цели!$D$9:$D$38)*MOD(C412,1),Цели!$B$10,Цели!$B$9))*24)-N(F412)),2))</f>
        <v/>
      </c>
      <c r="H412" s="3">
        <f>IF(OR(C412="",E412=""),"",ROUND(MAX(0,MAX(0,((NETWORKDAYS.INTL(C412,E412,1,Цели!$D$9:$D$38)-1)*(Цели!$B$10-Цели!$B$9)+IF(NETWORKDAYS.INTL(E412,E412,1,Цели!$D$9:$D$38),MEDIAN(MOD(E412,1),Цели!$B$10,Цели!$B$9),Цели!$B$10)-MEDIAN(NETWORKDAYS.INTL(C412,C412,1,Цели!$D$9:$D$38)*MOD(C412,1),Цели!$B$10,Цели!$B$9))*24)-N(F412)),2))</f>
        <v/>
      </c>
      <c r="I412" s="3">
        <f>IF(G412="","",IF(G412&lt;=VLOOKUP(B412,Цели!$A$4:$C$6,2,FALSE),"Да","Нет"))</f>
        <v/>
      </c>
      <c r="J412" s="3">
        <f>IF(H412="","",IF(H412&lt;=VLOOKUP(B412,Цели!$A$4:$C$6,3,FALSE),"Да","Нет"))</f>
        <v/>
      </c>
    </row>
    <row r="413">
      <c r="A413" s="3">
        <f>IF(C413="","",ROW()-1)</f>
        <v/>
      </c>
      <c r="B413" s="3" t="n"/>
      <c r="C413" s="10" t="n"/>
      <c r="D413" s="10" t="n"/>
      <c r="E413" s="10" t="n"/>
      <c r="F413" s="3" t="n"/>
      <c r="G413" s="3">
        <f>IF(OR(C413="",D413=""),"",ROUND(MAX(0,MAX(0,((NETWORKDAYS.INTL(C413,D413,1,Цели!$D$9:$D$38)-1)*(Цели!$B$10-Цели!$B$9)+IF(NETWORKDAYS.INTL(D413,D413,1,Цели!$D$9:$D$38),MEDIAN(MOD(D413,1),Цели!$B$10,Цели!$B$9),Цели!$B$10)-MEDIAN(NETWORKDAYS.INTL(C413,C413,1,Цели!$D$9:$D$38)*MOD(C413,1),Цели!$B$10,Цели!$B$9))*24)-N(F413)),2))</f>
        <v/>
      </c>
      <c r="H413" s="3">
        <f>IF(OR(C413="",E413=""),"",ROUND(MAX(0,MAX(0,((NETWORKDAYS.INTL(C413,E413,1,Цели!$D$9:$D$38)-1)*(Цели!$B$10-Цели!$B$9)+IF(NETWORKDAYS.INTL(E413,E413,1,Цели!$D$9:$D$38),MEDIAN(MOD(E413,1),Цели!$B$10,Цели!$B$9),Цели!$B$10)-MEDIAN(NETWORKDAYS.INTL(C413,C413,1,Цели!$D$9:$D$38)*MOD(C413,1),Цели!$B$10,Цели!$B$9))*24)-N(F413)),2))</f>
        <v/>
      </c>
      <c r="I413" s="3">
        <f>IF(G413="","",IF(G413&lt;=VLOOKUP(B413,Цели!$A$4:$C$6,2,FALSE),"Да","Нет"))</f>
        <v/>
      </c>
      <c r="J413" s="3">
        <f>IF(H413="","",IF(H413&lt;=VLOOKUP(B413,Цели!$A$4:$C$6,3,FALSE),"Да","Нет"))</f>
        <v/>
      </c>
    </row>
    <row r="414">
      <c r="A414" s="3">
        <f>IF(C414="","",ROW()-1)</f>
        <v/>
      </c>
      <c r="B414" s="3" t="n"/>
      <c r="C414" s="10" t="n"/>
      <c r="D414" s="10" t="n"/>
      <c r="E414" s="10" t="n"/>
      <c r="F414" s="3" t="n"/>
      <c r="G414" s="3">
        <f>IF(OR(C414="",D414=""),"",ROUND(MAX(0,MAX(0,((NETWORKDAYS.INTL(C414,D414,1,Цели!$D$9:$D$38)-1)*(Цели!$B$10-Цели!$B$9)+IF(NETWORKDAYS.INTL(D414,D414,1,Цели!$D$9:$D$38),MEDIAN(MOD(D414,1),Цели!$B$10,Цели!$B$9),Цели!$B$10)-MEDIAN(NETWORKDAYS.INTL(C414,C414,1,Цели!$D$9:$D$38)*MOD(C414,1),Цели!$B$10,Цели!$B$9))*24)-N(F414)),2))</f>
        <v/>
      </c>
      <c r="H414" s="3">
        <f>IF(OR(C414="",E414=""),"",ROUND(MAX(0,MAX(0,((NETWORKDAYS.INTL(C414,E414,1,Цели!$D$9:$D$38)-1)*(Цели!$B$10-Цели!$B$9)+IF(NETWORKDAYS.INTL(E414,E414,1,Цели!$D$9:$D$38),MEDIAN(MOD(E414,1),Цели!$B$10,Цели!$B$9),Цели!$B$10)-MEDIAN(NETWORKDAYS.INTL(C414,C414,1,Цели!$D$9:$D$38)*MOD(C414,1),Цели!$B$10,Цели!$B$9))*24)-N(F414)),2))</f>
        <v/>
      </c>
      <c r="I414" s="3">
        <f>IF(G414="","",IF(G414&lt;=VLOOKUP(B414,Цели!$A$4:$C$6,2,FALSE),"Да","Нет"))</f>
        <v/>
      </c>
      <c r="J414" s="3">
        <f>IF(H414="","",IF(H414&lt;=VLOOKUP(B414,Цели!$A$4:$C$6,3,FALSE),"Да","Нет"))</f>
        <v/>
      </c>
    </row>
    <row r="415">
      <c r="A415" s="3">
        <f>IF(C415="","",ROW()-1)</f>
        <v/>
      </c>
      <c r="B415" s="3" t="n"/>
      <c r="C415" s="10" t="n"/>
      <c r="D415" s="10" t="n"/>
      <c r="E415" s="10" t="n"/>
      <c r="F415" s="3" t="n"/>
      <c r="G415" s="3">
        <f>IF(OR(C415="",D415=""),"",ROUND(MAX(0,MAX(0,((NETWORKDAYS.INTL(C415,D415,1,Цели!$D$9:$D$38)-1)*(Цели!$B$10-Цели!$B$9)+IF(NETWORKDAYS.INTL(D415,D415,1,Цели!$D$9:$D$38),MEDIAN(MOD(D415,1),Цели!$B$10,Цели!$B$9),Цели!$B$10)-MEDIAN(NETWORKDAYS.INTL(C415,C415,1,Цели!$D$9:$D$38)*MOD(C415,1),Цели!$B$10,Цели!$B$9))*24)-N(F415)),2))</f>
        <v/>
      </c>
      <c r="H415" s="3">
        <f>IF(OR(C415="",E415=""),"",ROUND(MAX(0,MAX(0,((NETWORKDAYS.INTL(C415,E415,1,Цели!$D$9:$D$38)-1)*(Цели!$B$10-Цели!$B$9)+IF(NETWORKDAYS.INTL(E415,E415,1,Цели!$D$9:$D$38),MEDIAN(MOD(E415,1),Цели!$B$10,Цели!$B$9),Цели!$B$10)-MEDIAN(NETWORKDAYS.INTL(C415,C415,1,Цели!$D$9:$D$38)*MOD(C415,1),Цели!$B$10,Цели!$B$9))*24)-N(F415)),2))</f>
        <v/>
      </c>
      <c r="I415" s="3">
        <f>IF(G415="","",IF(G415&lt;=VLOOKUP(B415,Цели!$A$4:$C$6,2,FALSE),"Да","Нет"))</f>
        <v/>
      </c>
      <c r="J415" s="3">
        <f>IF(H415="","",IF(H415&lt;=VLOOKUP(B415,Цели!$A$4:$C$6,3,FALSE),"Да","Нет"))</f>
        <v/>
      </c>
    </row>
    <row r="416">
      <c r="A416" s="3">
        <f>IF(C416="","",ROW()-1)</f>
        <v/>
      </c>
      <c r="B416" s="3" t="n"/>
      <c r="C416" s="10" t="n"/>
      <c r="D416" s="10" t="n"/>
      <c r="E416" s="10" t="n"/>
      <c r="F416" s="3" t="n"/>
      <c r="G416" s="3">
        <f>IF(OR(C416="",D416=""),"",ROUND(MAX(0,MAX(0,((NETWORKDAYS.INTL(C416,D416,1,Цели!$D$9:$D$38)-1)*(Цели!$B$10-Цели!$B$9)+IF(NETWORKDAYS.INTL(D416,D416,1,Цели!$D$9:$D$38),MEDIAN(MOD(D416,1),Цели!$B$10,Цели!$B$9),Цели!$B$10)-MEDIAN(NETWORKDAYS.INTL(C416,C416,1,Цели!$D$9:$D$38)*MOD(C416,1),Цели!$B$10,Цели!$B$9))*24)-N(F416)),2))</f>
        <v/>
      </c>
      <c r="H416" s="3">
        <f>IF(OR(C416="",E416=""),"",ROUND(MAX(0,MAX(0,((NETWORKDAYS.INTL(C416,E416,1,Цели!$D$9:$D$38)-1)*(Цели!$B$10-Цели!$B$9)+IF(NETWORKDAYS.INTL(E416,E416,1,Цели!$D$9:$D$38),MEDIAN(MOD(E416,1),Цели!$B$10,Цели!$B$9),Цели!$B$10)-MEDIAN(NETWORKDAYS.INTL(C416,C416,1,Цели!$D$9:$D$38)*MOD(C416,1),Цели!$B$10,Цели!$B$9))*24)-N(F416)),2))</f>
        <v/>
      </c>
      <c r="I416" s="3">
        <f>IF(G416="","",IF(G416&lt;=VLOOKUP(B416,Цели!$A$4:$C$6,2,FALSE),"Да","Нет"))</f>
        <v/>
      </c>
      <c r="J416" s="3">
        <f>IF(H416="","",IF(H416&lt;=VLOOKUP(B416,Цели!$A$4:$C$6,3,FALSE),"Да","Нет"))</f>
        <v/>
      </c>
    </row>
    <row r="417">
      <c r="A417" s="3">
        <f>IF(C417="","",ROW()-1)</f>
        <v/>
      </c>
      <c r="B417" s="3" t="n"/>
      <c r="C417" s="10" t="n"/>
      <c r="D417" s="10" t="n"/>
      <c r="E417" s="10" t="n"/>
      <c r="F417" s="3" t="n"/>
      <c r="G417" s="3">
        <f>IF(OR(C417="",D417=""),"",ROUND(MAX(0,MAX(0,((NETWORKDAYS.INTL(C417,D417,1,Цели!$D$9:$D$38)-1)*(Цели!$B$10-Цели!$B$9)+IF(NETWORKDAYS.INTL(D417,D417,1,Цели!$D$9:$D$38),MEDIAN(MOD(D417,1),Цели!$B$10,Цели!$B$9),Цели!$B$10)-MEDIAN(NETWORKDAYS.INTL(C417,C417,1,Цели!$D$9:$D$38)*MOD(C417,1),Цели!$B$10,Цели!$B$9))*24)-N(F417)),2))</f>
        <v/>
      </c>
      <c r="H417" s="3">
        <f>IF(OR(C417="",E417=""),"",ROUND(MAX(0,MAX(0,((NETWORKDAYS.INTL(C417,E417,1,Цели!$D$9:$D$38)-1)*(Цели!$B$10-Цели!$B$9)+IF(NETWORKDAYS.INTL(E417,E417,1,Цели!$D$9:$D$38),MEDIAN(MOD(E417,1),Цели!$B$10,Цели!$B$9),Цели!$B$10)-MEDIAN(NETWORKDAYS.INTL(C417,C417,1,Цели!$D$9:$D$38)*MOD(C417,1),Цели!$B$10,Цели!$B$9))*24)-N(F417)),2))</f>
        <v/>
      </c>
      <c r="I417" s="3">
        <f>IF(G417="","",IF(G417&lt;=VLOOKUP(B417,Цели!$A$4:$C$6,2,FALSE),"Да","Нет"))</f>
        <v/>
      </c>
      <c r="J417" s="3">
        <f>IF(H417="","",IF(H417&lt;=VLOOKUP(B417,Цели!$A$4:$C$6,3,FALSE),"Да","Нет"))</f>
        <v/>
      </c>
    </row>
    <row r="418">
      <c r="A418" s="3">
        <f>IF(C418="","",ROW()-1)</f>
        <v/>
      </c>
      <c r="B418" s="3" t="n"/>
      <c r="C418" s="10" t="n"/>
      <c r="D418" s="10" t="n"/>
      <c r="E418" s="10" t="n"/>
      <c r="F418" s="3" t="n"/>
      <c r="G418" s="3">
        <f>IF(OR(C418="",D418=""),"",ROUND(MAX(0,MAX(0,((NETWORKDAYS.INTL(C418,D418,1,Цели!$D$9:$D$38)-1)*(Цели!$B$10-Цели!$B$9)+IF(NETWORKDAYS.INTL(D418,D418,1,Цели!$D$9:$D$38),MEDIAN(MOD(D418,1),Цели!$B$10,Цели!$B$9),Цели!$B$10)-MEDIAN(NETWORKDAYS.INTL(C418,C418,1,Цели!$D$9:$D$38)*MOD(C418,1),Цели!$B$10,Цели!$B$9))*24)-N(F418)),2))</f>
        <v/>
      </c>
      <c r="H418" s="3">
        <f>IF(OR(C418="",E418=""),"",ROUND(MAX(0,MAX(0,((NETWORKDAYS.INTL(C418,E418,1,Цели!$D$9:$D$38)-1)*(Цели!$B$10-Цели!$B$9)+IF(NETWORKDAYS.INTL(E418,E418,1,Цели!$D$9:$D$38),MEDIAN(MOD(E418,1),Цели!$B$10,Цели!$B$9),Цели!$B$10)-MEDIAN(NETWORKDAYS.INTL(C418,C418,1,Цели!$D$9:$D$38)*MOD(C418,1),Цели!$B$10,Цели!$B$9))*24)-N(F418)),2))</f>
        <v/>
      </c>
      <c r="I418" s="3">
        <f>IF(G418="","",IF(G418&lt;=VLOOKUP(B418,Цели!$A$4:$C$6,2,FALSE),"Да","Нет"))</f>
        <v/>
      </c>
      <c r="J418" s="3">
        <f>IF(H418="","",IF(H418&lt;=VLOOKUP(B418,Цели!$A$4:$C$6,3,FALSE),"Да","Нет"))</f>
        <v/>
      </c>
    </row>
    <row r="419">
      <c r="A419" s="3">
        <f>IF(C419="","",ROW()-1)</f>
        <v/>
      </c>
      <c r="B419" s="3" t="n"/>
      <c r="C419" s="10" t="n"/>
      <c r="D419" s="10" t="n"/>
      <c r="E419" s="10" t="n"/>
      <c r="F419" s="3" t="n"/>
      <c r="G419" s="3">
        <f>IF(OR(C419="",D419=""),"",ROUND(MAX(0,MAX(0,((NETWORKDAYS.INTL(C419,D419,1,Цели!$D$9:$D$38)-1)*(Цели!$B$10-Цели!$B$9)+IF(NETWORKDAYS.INTL(D419,D419,1,Цели!$D$9:$D$38),MEDIAN(MOD(D419,1),Цели!$B$10,Цели!$B$9),Цели!$B$10)-MEDIAN(NETWORKDAYS.INTL(C419,C419,1,Цели!$D$9:$D$38)*MOD(C419,1),Цели!$B$10,Цели!$B$9))*24)-N(F419)),2))</f>
        <v/>
      </c>
      <c r="H419" s="3">
        <f>IF(OR(C419="",E419=""),"",ROUND(MAX(0,MAX(0,((NETWORKDAYS.INTL(C419,E419,1,Цели!$D$9:$D$38)-1)*(Цели!$B$10-Цели!$B$9)+IF(NETWORKDAYS.INTL(E419,E419,1,Цели!$D$9:$D$38),MEDIAN(MOD(E419,1),Цели!$B$10,Цели!$B$9),Цели!$B$10)-MEDIAN(NETWORKDAYS.INTL(C419,C419,1,Цели!$D$9:$D$38)*MOD(C419,1),Цели!$B$10,Цели!$B$9))*24)-N(F419)),2))</f>
        <v/>
      </c>
      <c r="I419" s="3">
        <f>IF(G419="","",IF(G419&lt;=VLOOKUP(B419,Цели!$A$4:$C$6,2,FALSE),"Да","Нет"))</f>
        <v/>
      </c>
      <c r="J419" s="3">
        <f>IF(H419="","",IF(H419&lt;=VLOOKUP(B419,Цели!$A$4:$C$6,3,FALSE),"Да","Нет"))</f>
        <v/>
      </c>
    </row>
    <row r="420">
      <c r="A420" s="3">
        <f>IF(C420="","",ROW()-1)</f>
        <v/>
      </c>
      <c r="B420" s="3" t="n"/>
      <c r="C420" s="10" t="n"/>
      <c r="D420" s="10" t="n"/>
      <c r="E420" s="10" t="n"/>
      <c r="F420" s="3" t="n"/>
      <c r="G420" s="3">
        <f>IF(OR(C420="",D420=""),"",ROUND(MAX(0,MAX(0,((NETWORKDAYS.INTL(C420,D420,1,Цели!$D$9:$D$38)-1)*(Цели!$B$10-Цели!$B$9)+IF(NETWORKDAYS.INTL(D420,D420,1,Цели!$D$9:$D$38),MEDIAN(MOD(D420,1),Цели!$B$10,Цели!$B$9),Цели!$B$10)-MEDIAN(NETWORKDAYS.INTL(C420,C420,1,Цели!$D$9:$D$38)*MOD(C420,1),Цели!$B$10,Цели!$B$9))*24)-N(F420)),2))</f>
        <v/>
      </c>
      <c r="H420" s="3">
        <f>IF(OR(C420="",E420=""),"",ROUND(MAX(0,MAX(0,((NETWORKDAYS.INTL(C420,E420,1,Цели!$D$9:$D$38)-1)*(Цели!$B$10-Цели!$B$9)+IF(NETWORKDAYS.INTL(E420,E420,1,Цели!$D$9:$D$38),MEDIAN(MOD(E420,1),Цели!$B$10,Цели!$B$9),Цели!$B$10)-MEDIAN(NETWORKDAYS.INTL(C420,C420,1,Цели!$D$9:$D$38)*MOD(C420,1),Цели!$B$10,Цели!$B$9))*24)-N(F420)),2))</f>
        <v/>
      </c>
      <c r="I420" s="3">
        <f>IF(G420="","",IF(G420&lt;=VLOOKUP(B420,Цели!$A$4:$C$6,2,FALSE),"Да","Нет"))</f>
        <v/>
      </c>
      <c r="J420" s="3">
        <f>IF(H420="","",IF(H420&lt;=VLOOKUP(B420,Цели!$A$4:$C$6,3,FALSE),"Да","Нет"))</f>
        <v/>
      </c>
    </row>
    <row r="421">
      <c r="A421" s="3">
        <f>IF(C421="","",ROW()-1)</f>
        <v/>
      </c>
      <c r="B421" s="3" t="n"/>
      <c r="C421" s="10" t="n"/>
      <c r="D421" s="10" t="n"/>
      <c r="E421" s="10" t="n"/>
      <c r="F421" s="3" t="n"/>
      <c r="G421" s="3">
        <f>IF(OR(C421="",D421=""),"",ROUND(MAX(0,MAX(0,((NETWORKDAYS.INTL(C421,D421,1,Цели!$D$9:$D$38)-1)*(Цели!$B$10-Цели!$B$9)+IF(NETWORKDAYS.INTL(D421,D421,1,Цели!$D$9:$D$38),MEDIAN(MOD(D421,1),Цели!$B$10,Цели!$B$9),Цели!$B$10)-MEDIAN(NETWORKDAYS.INTL(C421,C421,1,Цели!$D$9:$D$38)*MOD(C421,1),Цели!$B$10,Цели!$B$9))*24)-N(F421)),2))</f>
        <v/>
      </c>
      <c r="H421" s="3">
        <f>IF(OR(C421="",E421=""),"",ROUND(MAX(0,MAX(0,((NETWORKDAYS.INTL(C421,E421,1,Цели!$D$9:$D$38)-1)*(Цели!$B$10-Цели!$B$9)+IF(NETWORKDAYS.INTL(E421,E421,1,Цели!$D$9:$D$38),MEDIAN(MOD(E421,1),Цели!$B$10,Цели!$B$9),Цели!$B$10)-MEDIAN(NETWORKDAYS.INTL(C421,C421,1,Цели!$D$9:$D$38)*MOD(C421,1),Цели!$B$10,Цели!$B$9))*24)-N(F421)),2))</f>
        <v/>
      </c>
      <c r="I421" s="3">
        <f>IF(G421="","",IF(G421&lt;=VLOOKUP(B421,Цели!$A$4:$C$6,2,FALSE),"Да","Нет"))</f>
        <v/>
      </c>
      <c r="J421" s="3">
        <f>IF(H421="","",IF(H421&lt;=VLOOKUP(B421,Цели!$A$4:$C$6,3,FALSE),"Да","Нет"))</f>
        <v/>
      </c>
    </row>
    <row r="422">
      <c r="A422" s="3">
        <f>IF(C422="","",ROW()-1)</f>
        <v/>
      </c>
      <c r="B422" s="3" t="n"/>
      <c r="C422" s="10" t="n"/>
      <c r="D422" s="10" t="n"/>
      <c r="E422" s="10" t="n"/>
      <c r="F422" s="3" t="n"/>
      <c r="G422" s="3">
        <f>IF(OR(C422="",D422=""),"",ROUND(MAX(0,MAX(0,((NETWORKDAYS.INTL(C422,D422,1,Цели!$D$9:$D$38)-1)*(Цели!$B$10-Цели!$B$9)+IF(NETWORKDAYS.INTL(D422,D422,1,Цели!$D$9:$D$38),MEDIAN(MOD(D422,1),Цели!$B$10,Цели!$B$9),Цели!$B$10)-MEDIAN(NETWORKDAYS.INTL(C422,C422,1,Цели!$D$9:$D$38)*MOD(C422,1),Цели!$B$10,Цели!$B$9))*24)-N(F422)),2))</f>
        <v/>
      </c>
      <c r="H422" s="3">
        <f>IF(OR(C422="",E422=""),"",ROUND(MAX(0,MAX(0,((NETWORKDAYS.INTL(C422,E422,1,Цели!$D$9:$D$38)-1)*(Цели!$B$10-Цели!$B$9)+IF(NETWORKDAYS.INTL(E422,E422,1,Цели!$D$9:$D$38),MEDIAN(MOD(E422,1),Цели!$B$10,Цели!$B$9),Цели!$B$10)-MEDIAN(NETWORKDAYS.INTL(C422,C422,1,Цели!$D$9:$D$38)*MOD(C422,1),Цели!$B$10,Цели!$B$9))*24)-N(F422)),2))</f>
        <v/>
      </c>
      <c r="I422" s="3">
        <f>IF(G422="","",IF(G422&lt;=VLOOKUP(B422,Цели!$A$4:$C$6,2,FALSE),"Да","Нет"))</f>
        <v/>
      </c>
      <c r="J422" s="3">
        <f>IF(H422="","",IF(H422&lt;=VLOOKUP(B422,Цели!$A$4:$C$6,3,FALSE),"Да","Нет"))</f>
        <v/>
      </c>
    </row>
    <row r="423">
      <c r="A423" s="3">
        <f>IF(C423="","",ROW()-1)</f>
        <v/>
      </c>
      <c r="B423" s="3" t="n"/>
      <c r="C423" s="10" t="n"/>
      <c r="D423" s="10" t="n"/>
      <c r="E423" s="10" t="n"/>
      <c r="F423" s="3" t="n"/>
      <c r="G423" s="3">
        <f>IF(OR(C423="",D423=""),"",ROUND(MAX(0,MAX(0,((NETWORKDAYS.INTL(C423,D423,1,Цели!$D$9:$D$38)-1)*(Цели!$B$10-Цели!$B$9)+IF(NETWORKDAYS.INTL(D423,D423,1,Цели!$D$9:$D$38),MEDIAN(MOD(D423,1),Цели!$B$10,Цели!$B$9),Цели!$B$10)-MEDIAN(NETWORKDAYS.INTL(C423,C423,1,Цели!$D$9:$D$38)*MOD(C423,1),Цели!$B$10,Цели!$B$9))*24)-N(F423)),2))</f>
        <v/>
      </c>
      <c r="H423" s="3">
        <f>IF(OR(C423="",E423=""),"",ROUND(MAX(0,MAX(0,((NETWORKDAYS.INTL(C423,E423,1,Цели!$D$9:$D$38)-1)*(Цели!$B$10-Цели!$B$9)+IF(NETWORKDAYS.INTL(E423,E423,1,Цели!$D$9:$D$38),MEDIAN(MOD(E423,1),Цели!$B$10,Цели!$B$9),Цели!$B$10)-MEDIAN(NETWORKDAYS.INTL(C423,C423,1,Цели!$D$9:$D$38)*MOD(C423,1),Цели!$B$10,Цели!$B$9))*24)-N(F423)),2))</f>
        <v/>
      </c>
      <c r="I423" s="3">
        <f>IF(G423="","",IF(G423&lt;=VLOOKUP(B423,Цели!$A$4:$C$6,2,FALSE),"Да","Нет"))</f>
        <v/>
      </c>
      <c r="J423" s="3">
        <f>IF(H423="","",IF(H423&lt;=VLOOKUP(B423,Цели!$A$4:$C$6,3,FALSE),"Да","Нет"))</f>
        <v/>
      </c>
    </row>
    <row r="424">
      <c r="A424" s="3">
        <f>IF(C424="","",ROW()-1)</f>
        <v/>
      </c>
      <c r="B424" s="3" t="n"/>
      <c r="C424" s="10" t="n"/>
      <c r="D424" s="10" t="n"/>
      <c r="E424" s="10" t="n"/>
      <c r="F424" s="3" t="n"/>
      <c r="G424" s="3">
        <f>IF(OR(C424="",D424=""),"",ROUND(MAX(0,MAX(0,((NETWORKDAYS.INTL(C424,D424,1,Цели!$D$9:$D$38)-1)*(Цели!$B$10-Цели!$B$9)+IF(NETWORKDAYS.INTL(D424,D424,1,Цели!$D$9:$D$38),MEDIAN(MOD(D424,1),Цели!$B$10,Цели!$B$9),Цели!$B$10)-MEDIAN(NETWORKDAYS.INTL(C424,C424,1,Цели!$D$9:$D$38)*MOD(C424,1),Цели!$B$10,Цели!$B$9))*24)-N(F424)),2))</f>
        <v/>
      </c>
      <c r="H424" s="3">
        <f>IF(OR(C424="",E424=""),"",ROUND(MAX(0,MAX(0,((NETWORKDAYS.INTL(C424,E424,1,Цели!$D$9:$D$38)-1)*(Цели!$B$10-Цели!$B$9)+IF(NETWORKDAYS.INTL(E424,E424,1,Цели!$D$9:$D$38),MEDIAN(MOD(E424,1),Цели!$B$10,Цели!$B$9),Цели!$B$10)-MEDIAN(NETWORKDAYS.INTL(C424,C424,1,Цели!$D$9:$D$38)*MOD(C424,1),Цели!$B$10,Цели!$B$9))*24)-N(F424)),2))</f>
        <v/>
      </c>
      <c r="I424" s="3">
        <f>IF(G424="","",IF(G424&lt;=VLOOKUP(B424,Цели!$A$4:$C$6,2,FALSE),"Да","Нет"))</f>
        <v/>
      </c>
      <c r="J424" s="3">
        <f>IF(H424="","",IF(H424&lt;=VLOOKUP(B424,Цели!$A$4:$C$6,3,FALSE),"Да","Нет"))</f>
        <v/>
      </c>
    </row>
    <row r="425">
      <c r="A425" s="3">
        <f>IF(C425="","",ROW()-1)</f>
        <v/>
      </c>
      <c r="B425" s="3" t="n"/>
      <c r="C425" s="10" t="n"/>
      <c r="D425" s="10" t="n"/>
      <c r="E425" s="10" t="n"/>
      <c r="F425" s="3" t="n"/>
      <c r="G425" s="3">
        <f>IF(OR(C425="",D425=""),"",ROUND(MAX(0,MAX(0,((NETWORKDAYS.INTL(C425,D425,1,Цели!$D$9:$D$38)-1)*(Цели!$B$10-Цели!$B$9)+IF(NETWORKDAYS.INTL(D425,D425,1,Цели!$D$9:$D$38),MEDIAN(MOD(D425,1),Цели!$B$10,Цели!$B$9),Цели!$B$10)-MEDIAN(NETWORKDAYS.INTL(C425,C425,1,Цели!$D$9:$D$38)*MOD(C425,1),Цели!$B$10,Цели!$B$9))*24)-N(F425)),2))</f>
        <v/>
      </c>
      <c r="H425" s="3">
        <f>IF(OR(C425="",E425=""),"",ROUND(MAX(0,MAX(0,((NETWORKDAYS.INTL(C425,E425,1,Цели!$D$9:$D$38)-1)*(Цели!$B$10-Цели!$B$9)+IF(NETWORKDAYS.INTL(E425,E425,1,Цели!$D$9:$D$38),MEDIAN(MOD(E425,1),Цели!$B$10,Цели!$B$9),Цели!$B$10)-MEDIAN(NETWORKDAYS.INTL(C425,C425,1,Цели!$D$9:$D$38)*MOD(C425,1),Цели!$B$10,Цели!$B$9))*24)-N(F425)),2))</f>
        <v/>
      </c>
      <c r="I425" s="3">
        <f>IF(G425="","",IF(G425&lt;=VLOOKUP(B425,Цели!$A$4:$C$6,2,FALSE),"Да","Нет"))</f>
        <v/>
      </c>
      <c r="J425" s="3">
        <f>IF(H425="","",IF(H425&lt;=VLOOKUP(B425,Цели!$A$4:$C$6,3,FALSE),"Да","Нет"))</f>
        <v/>
      </c>
    </row>
    <row r="426">
      <c r="A426" s="3">
        <f>IF(C426="","",ROW()-1)</f>
        <v/>
      </c>
      <c r="B426" s="3" t="n"/>
      <c r="C426" s="10" t="n"/>
      <c r="D426" s="10" t="n"/>
      <c r="E426" s="10" t="n"/>
      <c r="F426" s="3" t="n"/>
      <c r="G426" s="3">
        <f>IF(OR(C426="",D426=""),"",ROUND(MAX(0,MAX(0,((NETWORKDAYS.INTL(C426,D426,1,Цели!$D$9:$D$38)-1)*(Цели!$B$10-Цели!$B$9)+IF(NETWORKDAYS.INTL(D426,D426,1,Цели!$D$9:$D$38),MEDIAN(MOD(D426,1),Цели!$B$10,Цели!$B$9),Цели!$B$10)-MEDIAN(NETWORKDAYS.INTL(C426,C426,1,Цели!$D$9:$D$38)*MOD(C426,1),Цели!$B$10,Цели!$B$9))*24)-N(F426)),2))</f>
        <v/>
      </c>
      <c r="H426" s="3">
        <f>IF(OR(C426="",E426=""),"",ROUND(MAX(0,MAX(0,((NETWORKDAYS.INTL(C426,E426,1,Цели!$D$9:$D$38)-1)*(Цели!$B$10-Цели!$B$9)+IF(NETWORKDAYS.INTL(E426,E426,1,Цели!$D$9:$D$38),MEDIAN(MOD(E426,1),Цели!$B$10,Цели!$B$9),Цели!$B$10)-MEDIAN(NETWORKDAYS.INTL(C426,C426,1,Цели!$D$9:$D$38)*MOD(C426,1),Цели!$B$10,Цели!$B$9))*24)-N(F426)),2))</f>
        <v/>
      </c>
      <c r="I426" s="3">
        <f>IF(G426="","",IF(G426&lt;=VLOOKUP(B426,Цели!$A$4:$C$6,2,FALSE),"Да","Нет"))</f>
        <v/>
      </c>
      <c r="J426" s="3">
        <f>IF(H426="","",IF(H426&lt;=VLOOKUP(B426,Цели!$A$4:$C$6,3,FALSE),"Да","Нет"))</f>
        <v/>
      </c>
    </row>
    <row r="427">
      <c r="A427" s="3">
        <f>IF(C427="","",ROW()-1)</f>
        <v/>
      </c>
      <c r="B427" s="3" t="n"/>
      <c r="C427" s="10" t="n"/>
      <c r="D427" s="10" t="n"/>
      <c r="E427" s="10" t="n"/>
      <c r="F427" s="3" t="n"/>
      <c r="G427" s="3">
        <f>IF(OR(C427="",D427=""),"",ROUND(MAX(0,MAX(0,((NETWORKDAYS.INTL(C427,D427,1,Цели!$D$9:$D$38)-1)*(Цели!$B$10-Цели!$B$9)+IF(NETWORKDAYS.INTL(D427,D427,1,Цели!$D$9:$D$38),MEDIAN(MOD(D427,1),Цели!$B$10,Цели!$B$9),Цели!$B$10)-MEDIAN(NETWORKDAYS.INTL(C427,C427,1,Цели!$D$9:$D$38)*MOD(C427,1),Цели!$B$10,Цели!$B$9))*24)-N(F427)),2))</f>
        <v/>
      </c>
      <c r="H427" s="3">
        <f>IF(OR(C427="",E427=""),"",ROUND(MAX(0,MAX(0,((NETWORKDAYS.INTL(C427,E427,1,Цели!$D$9:$D$38)-1)*(Цели!$B$10-Цели!$B$9)+IF(NETWORKDAYS.INTL(E427,E427,1,Цели!$D$9:$D$38),MEDIAN(MOD(E427,1),Цели!$B$10,Цели!$B$9),Цели!$B$10)-MEDIAN(NETWORKDAYS.INTL(C427,C427,1,Цели!$D$9:$D$38)*MOD(C427,1),Цели!$B$10,Цели!$B$9))*24)-N(F427)),2))</f>
        <v/>
      </c>
      <c r="I427" s="3">
        <f>IF(G427="","",IF(G427&lt;=VLOOKUP(B427,Цели!$A$4:$C$6,2,FALSE),"Да","Нет"))</f>
        <v/>
      </c>
      <c r="J427" s="3">
        <f>IF(H427="","",IF(H427&lt;=VLOOKUP(B427,Цели!$A$4:$C$6,3,FALSE),"Да","Нет"))</f>
        <v/>
      </c>
    </row>
    <row r="428">
      <c r="A428" s="3">
        <f>IF(C428="","",ROW()-1)</f>
        <v/>
      </c>
      <c r="B428" s="3" t="n"/>
      <c r="C428" s="10" t="n"/>
      <c r="D428" s="10" t="n"/>
      <c r="E428" s="10" t="n"/>
      <c r="F428" s="3" t="n"/>
      <c r="G428" s="3">
        <f>IF(OR(C428="",D428=""),"",ROUND(MAX(0,MAX(0,((NETWORKDAYS.INTL(C428,D428,1,Цели!$D$9:$D$38)-1)*(Цели!$B$10-Цели!$B$9)+IF(NETWORKDAYS.INTL(D428,D428,1,Цели!$D$9:$D$38),MEDIAN(MOD(D428,1),Цели!$B$10,Цели!$B$9),Цели!$B$10)-MEDIAN(NETWORKDAYS.INTL(C428,C428,1,Цели!$D$9:$D$38)*MOD(C428,1),Цели!$B$10,Цели!$B$9))*24)-N(F428)),2))</f>
        <v/>
      </c>
      <c r="H428" s="3">
        <f>IF(OR(C428="",E428=""),"",ROUND(MAX(0,MAX(0,((NETWORKDAYS.INTL(C428,E428,1,Цели!$D$9:$D$38)-1)*(Цели!$B$10-Цели!$B$9)+IF(NETWORKDAYS.INTL(E428,E428,1,Цели!$D$9:$D$38),MEDIAN(MOD(E428,1),Цели!$B$10,Цели!$B$9),Цели!$B$10)-MEDIAN(NETWORKDAYS.INTL(C428,C428,1,Цели!$D$9:$D$38)*MOD(C428,1),Цели!$B$10,Цели!$B$9))*24)-N(F428)),2))</f>
        <v/>
      </c>
      <c r="I428" s="3">
        <f>IF(G428="","",IF(G428&lt;=VLOOKUP(B428,Цели!$A$4:$C$6,2,FALSE),"Да","Нет"))</f>
        <v/>
      </c>
      <c r="J428" s="3">
        <f>IF(H428="","",IF(H428&lt;=VLOOKUP(B428,Цели!$A$4:$C$6,3,FALSE),"Да","Нет"))</f>
        <v/>
      </c>
    </row>
    <row r="429">
      <c r="A429" s="3">
        <f>IF(C429="","",ROW()-1)</f>
        <v/>
      </c>
      <c r="B429" s="3" t="n"/>
      <c r="C429" s="10" t="n"/>
      <c r="D429" s="10" t="n"/>
      <c r="E429" s="10" t="n"/>
      <c r="F429" s="3" t="n"/>
      <c r="G429" s="3">
        <f>IF(OR(C429="",D429=""),"",ROUND(MAX(0,MAX(0,((NETWORKDAYS.INTL(C429,D429,1,Цели!$D$9:$D$38)-1)*(Цели!$B$10-Цели!$B$9)+IF(NETWORKDAYS.INTL(D429,D429,1,Цели!$D$9:$D$38),MEDIAN(MOD(D429,1),Цели!$B$10,Цели!$B$9),Цели!$B$10)-MEDIAN(NETWORKDAYS.INTL(C429,C429,1,Цели!$D$9:$D$38)*MOD(C429,1),Цели!$B$10,Цели!$B$9))*24)-N(F429)),2))</f>
        <v/>
      </c>
      <c r="H429" s="3">
        <f>IF(OR(C429="",E429=""),"",ROUND(MAX(0,MAX(0,((NETWORKDAYS.INTL(C429,E429,1,Цели!$D$9:$D$38)-1)*(Цели!$B$10-Цели!$B$9)+IF(NETWORKDAYS.INTL(E429,E429,1,Цели!$D$9:$D$38),MEDIAN(MOD(E429,1),Цели!$B$10,Цели!$B$9),Цели!$B$10)-MEDIAN(NETWORKDAYS.INTL(C429,C429,1,Цели!$D$9:$D$38)*MOD(C429,1),Цели!$B$10,Цели!$B$9))*24)-N(F429)),2))</f>
        <v/>
      </c>
      <c r="I429" s="3">
        <f>IF(G429="","",IF(G429&lt;=VLOOKUP(B429,Цели!$A$4:$C$6,2,FALSE),"Да","Нет"))</f>
        <v/>
      </c>
      <c r="J429" s="3">
        <f>IF(H429="","",IF(H429&lt;=VLOOKUP(B429,Цели!$A$4:$C$6,3,FALSE),"Да","Нет"))</f>
        <v/>
      </c>
    </row>
    <row r="430">
      <c r="A430" s="3">
        <f>IF(C430="","",ROW()-1)</f>
        <v/>
      </c>
      <c r="B430" s="3" t="n"/>
      <c r="C430" s="10" t="n"/>
      <c r="D430" s="10" t="n"/>
      <c r="E430" s="10" t="n"/>
      <c r="F430" s="3" t="n"/>
      <c r="G430" s="3">
        <f>IF(OR(C430="",D430=""),"",ROUND(MAX(0,MAX(0,((NETWORKDAYS.INTL(C430,D430,1,Цели!$D$9:$D$38)-1)*(Цели!$B$10-Цели!$B$9)+IF(NETWORKDAYS.INTL(D430,D430,1,Цели!$D$9:$D$38),MEDIAN(MOD(D430,1),Цели!$B$10,Цели!$B$9),Цели!$B$10)-MEDIAN(NETWORKDAYS.INTL(C430,C430,1,Цели!$D$9:$D$38)*MOD(C430,1),Цели!$B$10,Цели!$B$9))*24)-N(F430)),2))</f>
        <v/>
      </c>
      <c r="H430" s="3">
        <f>IF(OR(C430="",E430=""),"",ROUND(MAX(0,MAX(0,((NETWORKDAYS.INTL(C430,E430,1,Цели!$D$9:$D$38)-1)*(Цели!$B$10-Цели!$B$9)+IF(NETWORKDAYS.INTL(E430,E430,1,Цели!$D$9:$D$38),MEDIAN(MOD(E430,1),Цели!$B$10,Цели!$B$9),Цели!$B$10)-MEDIAN(NETWORKDAYS.INTL(C430,C430,1,Цели!$D$9:$D$38)*MOD(C430,1),Цели!$B$10,Цели!$B$9))*24)-N(F430)),2))</f>
        <v/>
      </c>
      <c r="I430" s="3">
        <f>IF(G430="","",IF(G430&lt;=VLOOKUP(B430,Цели!$A$4:$C$6,2,FALSE),"Да","Нет"))</f>
        <v/>
      </c>
      <c r="J430" s="3">
        <f>IF(H430="","",IF(H430&lt;=VLOOKUP(B430,Цели!$A$4:$C$6,3,FALSE),"Да","Нет"))</f>
        <v/>
      </c>
    </row>
    <row r="431">
      <c r="A431" s="3">
        <f>IF(C431="","",ROW()-1)</f>
        <v/>
      </c>
      <c r="B431" s="3" t="n"/>
      <c r="C431" s="10" t="n"/>
      <c r="D431" s="10" t="n"/>
      <c r="E431" s="10" t="n"/>
      <c r="F431" s="3" t="n"/>
      <c r="G431" s="3">
        <f>IF(OR(C431="",D431=""),"",ROUND(MAX(0,MAX(0,((NETWORKDAYS.INTL(C431,D431,1,Цели!$D$9:$D$38)-1)*(Цели!$B$10-Цели!$B$9)+IF(NETWORKDAYS.INTL(D431,D431,1,Цели!$D$9:$D$38),MEDIAN(MOD(D431,1),Цели!$B$10,Цели!$B$9),Цели!$B$10)-MEDIAN(NETWORKDAYS.INTL(C431,C431,1,Цели!$D$9:$D$38)*MOD(C431,1),Цели!$B$10,Цели!$B$9))*24)-N(F431)),2))</f>
        <v/>
      </c>
      <c r="H431" s="3">
        <f>IF(OR(C431="",E431=""),"",ROUND(MAX(0,MAX(0,((NETWORKDAYS.INTL(C431,E431,1,Цели!$D$9:$D$38)-1)*(Цели!$B$10-Цели!$B$9)+IF(NETWORKDAYS.INTL(E431,E431,1,Цели!$D$9:$D$38),MEDIAN(MOD(E431,1),Цели!$B$10,Цели!$B$9),Цели!$B$10)-MEDIAN(NETWORKDAYS.INTL(C431,C431,1,Цели!$D$9:$D$38)*MOD(C431,1),Цели!$B$10,Цели!$B$9))*24)-N(F431)),2))</f>
        <v/>
      </c>
      <c r="I431" s="3">
        <f>IF(G431="","",IF(G431&lt;=VLOOKUP(B431,Цели!$A$4:$C$6,2,FALSE),"Да","Нет"))</f>
        <v/>
      </c>
      <c r="J431" s="3">
        <f>IF(H431="","",IF(H431&lt;=VLOOKUP(B431,Цели!$A$4:$C$6,3,FALSE),"Да","Нет"))</f>
        <v/>
      </c>
    </row>
    <row r="432">
      <c r="A432" s="3">
        <f>IF(C432="","",ROW()-1)</f>
        <v/>
      </c>
      <c r="B432" s="3" t="n"/>
      <c r="C432" s="10" t="n"/>
      <c r="D432" s="10" t="n"/>
      <c r="E432" s="10" t="n"/>
      <c r="F432" s="3" t="n"/>
      <c r="G432" s="3">
        <f>IF(OR(C432="",D432=""),"",ROUND(MAX(0,MAX(0,((NETWORKDAYS.INTL(C432,D432,1,Цели!$D$9:$D$38)-1)*(Цели!$B$10-Цели!$B$9)+IF(NETWORKDAYS.INTL(D432,D432,1,Цели!$D$9:$D$38),MEDIAN(MOD(D432,1),Цели!$B$10,Цели!$B$9),Цели!$B$10)-MEDIAN(NETWORKDAYS.INTL(C432,C432,1,Цели!$D$9:$D$38)*MOD(C432,1),Цели!$B$10,Цели!$B$9))*24)-N(F432)),2))</f>
        <v/>
      </c>
      <c r="H432" s="3">
        <f>IF(OR(C432="",E432=""),"",ROUND(MAX(0,MAX(0,((NETWORKDAYS.INTL(C432,E432,1,Цели!$D$9:$D$38)-1)*(Цели!$B$10-Цели!$B$9)+IF(NETWORKDAYS.INTL(E432,E432,1,Цели!$D$9:$D$38),MEDIAN(MOD(E432,1),Цели!$B$10,Цели!$B$9),Цели!$B$10)-MEDIAN(NETWORKDAYS.INTL(C432,C432,1,Цели!$D$9:$D$38)*MOD(C432,1),Цели!$B$10,Цели!$B$9))*24)-N(F432)),2))</f>
        <v/>
      </c>
      <c r="I432" s="3">
        <f>IF(G432="","",IF(G432&lt;=VLOOKUP(B432,Цели!$A$4:$C$6,2,FALSE),"Да","Нет"))</f>
        <v/>
      </c>
      <c r="J432" s="3">
        <f>IF(H432="","",IF(H432&lt;=VLOOKUP(B432,Цели!$A$4:$C$6,3,FALSE),"Да","Нет"))</f>
        <v/>
      </c>
    </row>
    <row r="433">
      <c r="A433" s="3">
        <f>IF(C433="","",ROW()-1)</f>
        <v/>
      </c>
      <c r="B433" s="3" t="n"/>
      <c r="C433" s="10" t="n"/>
      <c r="D433" s="10" t="n"/>
      <c r="E433" s="10" t="n"/>
      <c r="F433" s="3" t="n"/>
      <c r="G433" s="3">
        <f>IF(OR(C433="",D433=""),"",ROUND(MAX(0,MAX(0,((NETWORKDAYS.INTL(C433,D433,1,Цели!$D$9:$D$38)-1)*(Цели!$B$10-Цели!$B$9)+IF(NETWORKDAYS.INTL(D433,D433,1,Цели!$D$9:$D$38),MEDIAN(MOD(D433,1),Цели!$B$10,Цели!$B$9),Цели!$B$10)-MEDIAN(NETWORKDAYS.INTL(C433,C433,1,Цели!$D$9:$D$38)*MOD(C433,1),Цели!$B$10,Цели!$B$9))*24)-N(F433)),2))</f>
        <v/>
      </c>
      <c r="H433" s="3">
        <f>IF(OR(C433="",E433=""),"",ROUND(MAX(0,MAX(0,((NETWORKDAYS.INTL(C433,E433,1,Цели!$D$9:$D$38)-1)*(Цели!$B$10-Цели!$B$9)+IF(NETWORKDAYS.INTL(E433,E433,1,Цели!$D$9:$D$38),MEDIAN(MOD(E433,1),Цели!$B$10,Цели!$B$9),Цели!$B$10)-MEDIAN(NETWORKDAYS.INTL(C433,C433,1,Цели!$D$9:$D$38)*MOD(C433,1),Цели!$B$10,Цели!$B$9))*24)-N(F433)),2))</f>
        <v/>
      </c>
      <c r="I433" s="3">
        <f>IF(G433="","",IF(G433&lt;=VLOOKUP(B433,Цели!$A$4:$C$6,2,FALSE),"Да","Нет"))</f>
        <v/>
      </c>
      <c r="J433" s="3">
        <f>IF(H433="","",IF(H433&lt;=VLOOKUP(B433,Цели!$A$4:$C$6,3,FALSE),"Да","Нет"))</f>
        <v/>
      </c>
    </row>
    <row r="434">
      <c r="A434" s="3">
        <f>IF(C434="","",ROW()-1)</f>
        <v/>
      </c>
      <c r="B434" s="3" t="n"/>
      <c r="C434" s="10" t="n"/>
      <c r="D434" s="10" t="n"/>
      <c r="E434" s="10" t="n"/>
      <c r="F434" s="3" t="n"/>
      <c r="G434" s="3">
        <f>IF(OR(C434="",D434=""),"",ROUND(MAX(0,MAX(0,((NETWORKDAYS.INTL(C434,D434,1,Цели!$D$9:$D$38)-1)*(Цели!$B$10-Цели!$B$9)+IF(NETWORKDAYS.INTL(D434,D434,1,Цели!$D$9:$D$38),MEDIAN(MOD(D434,1),Цели!$B$10,Цели!$B$9),Цели!$B$10)-MEDIAN(NETWORKDAYS.INTL(C434,C434,1,Цели!$D$9:$D$38)*MOD(C434,1),Цели!$B$10,Цели!$B$9))*24)-N(F434)),2))</f>
        <v/>
      </c>
      <c r="H434" s="3">
        <f>IF(OR(C434="",E434=""),"",ROUND(MAX(0,MAX(0,((NETWORKDAYS.INTL(C434,E434,1,Цели!$D$9:$D$38)-1)*(Цели!$B$10-Цели!$B$9)+IF(NETWORKDAYS.INTL(E434,E434,1,Цели!$D$9:$D$38),MEDIAN(MOD(E434,1),Цели!$B$10,Цели!$B$9),Цели!$B$10)-MEDIAN(NETWORKDAYS.INTL(C434,C434,1,Цели!$D$9:$D$38)*MOD(C434,1),Цели!$B$10,Цели!$B$9))*24)-N(F434)),2))</f>
        <v/>
      </c>
      <c r="I434" s="3">
        <f>IF(G434="","",IF(G434&lt;=VLOOKUP(B434,Цели!$A$4:$C$6,2,FALSE),"Да","Нет"))</f>
        <v/>
      </c>
      <c r="J434" s="3">
        <f>IF(H434="","",IF(H434&lt;=VLOOKUP(B434,Цели!$A$4:$C$6,3,FALSE),"Да","Нет"))</f>
        <v/>
      </c>
    </row>
    <row r="435">
      <c r="A435" s="3">
        <f>IF(C435="","",ROW()-1)</f>
        <v/>
      </c>
      <c r="B435" s="3" t="n"/>
      <c r="C435" s="10" t="n"/>
      <c r="D435" s="10" t="n"/>
      <c r="E435" s="10" t="n"/>
      <c r="F435" s="3" t="n"/>
      <c r="G435" s="3">
        <f>IF(OR(C435="",D435=""),"",ROUND(MAX(0,MAX(0,((NETWORKDAYS.INTL(C435,D435,1,Цели!$D$9:$D$38)-1)*(Цели!$B$10-Цели!$B$9)+IF(NETWORKDAYS.INTL(D435,D435,1,Цели!$D$9:$D$38),MEDIAN(MOD(D435,1),Цели!$B$10,Цели!$B$9),Цели!$B$10)-MEDIAN(NETWORKDAYS.INTL(C435,C435,1,Цели!$D$9:$D$38)*MOD(C435,1),Цели!$B$10,Цели!$B$9))*24)-N(F435)),2))</f>
        <v/>
      </c>
      <c r="H435" s="3">
        <f>IF(OR(C435="",E435=""),"",ROUND(MAX(0,MAX(0,((NETWORKDAYS.INTL(C435,E435,1,Цели!$D$9:$D$38)-1)*(Цели!$B$10-Цели!$B$9)+IF(NETWORKDAYS.INTL(E435,E435,1,Цели!$D$9:$D$38),MEDIAN(MOD(E435,1),Цели!$B$10,Цели!$B$9),Цели!$B$10)-MEDIAN(NETWORKDAYS.INTL(C435,C435,1,Цели!$D$9:$D$38)*MOD(C435,1),Цели!$B$10,Цели!$B$9))*24)-N(F435)),2))</f>
        <v/>
      </c>
      <c r="I435" s="3">
        <f>IF(G435="","",IF(G435&lt;=VLOOKUP(B435,Цели!$A$4:$C$6,2,FALSE),"Да","Нет"))</f>
        <v/>
      </c>
      <c r="J435" s="3">
        <f>IF(H435="","",IF(H435&lt;=VLOOKUP(B435,Цели!$A$4:$C$6,3,FALSE),"Да","Нет"))</f>
        <v/>
      </c>
    </row>
    <row r="436">
      <c r="A436" s="3">
        <f>IF(C436="","",ROW()-1)</f>
        <v/>
      </c>
      <c r="B436" s="3" t="n"/>
      <c r="C436" s="10" t="n"/>
      <c r="D436" s="10" t="n"/>
      <c r="E436" s="10" t="n"/>
      <c r="F436" s="3" t="n"/>
      <c r="G436" s="3">
        <f>IF(OR(C436="",D436=""),"",ROUND(MAX(0,MAX(0,((NETWORKDAYS.INTL(C436,D436,1,Цели!$D$9:$D$38)-1)*(Цели!$B$10-Цели!$B$9)+IF(NETWORKDAYS.INTL(D436,D436,1,Цели!$D$9:$D$38),MEDIAN(MOD(D436,1),Цели!$B$10,Цели!$B$9),Цели!$B$10)-MEDIAN(NETWORKDAYS.INTL(C436,C436,1,Цели!$D$9:$D$38)*MOD(C436,1),Цели!$B$10,Цели!$B$9))*24)-N(F436)),2))</f>
        <v/>
      </c>
      <c r="H436" s="3">
        <f>IF(OR(C436="",E436=""),"",ROUND(MAX(0,MAX(0,((NETWORKDAYS.INTL(C436,E436,1,Цели!$D$9:$D$38)-1)*(Цели!$B$10-Цели!$B$9)+IF(NETWORKDAYS.INTL(E436,E436,1,Цели!$D$9:$D$38),MEDIAN(MOD(E436,1),Цели!$B$10,Цели!$B$9),Цели!$B$10)-MEDIAN(NETWORKDAYS.INTL(C436,C436,1,Цели!$D$9:$D$38)*MOD(C436,1),Цели!$B$10,Цели!$B$9))*24)-N(F436)),2))</f>
        <v/>
      </c>
      <c r="I436" s="3">
        <f>IF(G436="","",IF(G436&lt;=VLOOKUP(B436,Цели!$A$4:$C$6,2,FALSE),"Да","Нет"))</f>
        <v/>
      </c>
      <c r="J436" s="3">
        <f>IF(H436="","",IF(H436&lt;=VLOOKUP(B436,Цели!$A$4:$C$6,3,FALSE),"Да","Нет"))</f>
        <v/>
      </c>
    </row>
    <row r="437">
      <c r="A437" s="3">
        <f>IF(C437="","",ROW()-1)</f>
        <v/>
      </c>
      <c r="B437" s="3" t="n"/>
      <c r="C437" s="10" t="n"/>
      <c r="D437" s="10" t="n"/>
      <c r="E437" s="10" t="n"/>
      <c r="F437" s="3" t="n"/>
      <c r="G437" s="3">
        <f>IF(OR(C437="",D437=""),"",ROUND(MAX(0,MAX(0,((NETWORKDAYS.INTL(C437,D437,1,Цели!$D$9:$D$38)-1)*(Цели!$B$10-Цели!$B$9)+IF(NETWORKDAYS.INTL(D437,D437,1,Цели!$D$9:$D$38),MEDIAN(MOD(D437,1),Цели!$B$10,Цели!$B$9),Цели!$B$10)-MEDIAN(NETWORKDAYS.INTL(C437,C437,1,Цели!$D$9:$D$38)*MOD(C437,1),Цели!$B$10,Цели!$B$9))*24)-N(F437)),2))</f>
        <v/>
      </c>
      <c r="H437" s="3">
        <f>IF(OR(C437="",E437=""),"",ROUND(MAX(0,MAX(0,((NETWORKDAYS.INTL(C437,E437,1,Цели!$D$9:$D$38)-1)*(Цели!$B$10-Цели!$B$9)+IF(NETWORKDAYS.INTL(E437,E437,1,Цели!$D$9:$D$38),MEDIAN(MOD(E437,1),Цели!$B$10,Цели!$B$9),Цели!$B$10)-MEDIAN(NETWORKDAYS.INTL(C437,C437,1,Цели!$D$9:$D$38)*MOD(C437,1),Цели!$B$10,Цели!$B$9))*24)-N(F437)),2))</f>
        <v/>
      </c>
      <c r="I437" s="3">
        <f>IF(G437="","",IF(G437&lt;=VLOOKUP(B437,Цели!$A$4:$C$6,2,FALSE),"Да","Нет"))</f>
        <v/>
      </c>
      <c r="J437" s="3">
        <f>IF(H437="","",IF(H437&lt;=VLOOKUP(B437,Цели!$A$4:$C$6,3,FALSE),"Да","Нет"))</f>
        <v/>
      </c>
    </row>
    <row r="438">
      <c r="A438" s="3">
        <f>IF(C438="","",ROW()-1)</f>
        <v/>
      </c>
      <c r="B438" s="3" t="n"/>
      <c r="C438" s="10" t="n"/>
      <c r="D438" s="10" t="n"/>
      <c r="E438" s="10" t="n"/>
      <c r="F438" s="3" t="n"/>
      <c r="G438" s="3">
        <f>IF(OR(C438="",D438=""),"",ROUND(MAX(0,MAX(0,((NETWORKDAYS.INTL(C438,D438,1,Цели!$D$9:$D$38)-1)*(Цели!$B$10-Цели!$B$9)+IF(NETWORKDAYS.INTL(D438,D438,1,Цели!$D$9:$D$38),MEDIAN(MOD(D438,1),Цели!$B$10,Цели!$B$9),Цели!$B$10)-MEDIAN(NETWORKDAYS.INTL(C438,C438,1,Цели!$D$9:$D$38)*MOD(C438,1),Цели!$B$10,Цели!$B$9))*24)-N(F438)),2))</f>
        <v/>
      </c>
      <c r="H438" s="3">
        <f>IF(OR(C438="",E438=""),"",ROUND(MAX(0,MAX(0,((NETWORKDAYS.INTL(C438,E438,1,Цели!$D$9:$D$38)-1)*(Цели!$B$10-Цели!$B$9)+IF(NETWORKDAYS.INTL(E438,E438,1,Цели!$D$9:$D$38),MEDIAN(MOD(E438,1),Цели!$B$10,Цели!$B$9),Цели!$B$10)-MEDIAN(NETWORKDAYS.INTL(C438,C438,1,Цели!$D$9:$D$38)*MOD(C438,1),Цели!$B$10,Цели!$B$9))*24)-N(F438)),2))</f>
        <v/>
      </c>
      <c r="I438" s="3">
        <f>IF(G438="","",IF(G438&lt;=VLOOKUP(B438,Цели!$A$4:$C$6,2,FALSE),"Да","Нет"))</f>
        <v/>
      </c>
      <c r="J438" s="3">
        <f>IF(H438="","",IF(H438&lt;=VLOOKUP(B438,Цели!$A$4:$C$6,3,FALSE),"Да","Нет"))</f>
        <v/>
      </c>
    </row>
    <row r="439">
      <c r="A439" s="3">
        <f>IF(C439="","",ROW()-1)</f>
        <v/>
      </c>
      <c r="B439" s="3" t="n"/>
      <c r="C439" s="10" t="n"/>
      <c r="D439" s="10" t="n"/>
      <c r="E439" s="10" t="n"/>
      <c r="F439" s="3" t="n"/>
      <c r="G439" s="3">
        <f>IF(OR(C439="",D439=""),"",ROUND(MAX(0,MAX(0,((NETWORKDAYS.INTL(C439,D439,1,Цели!$D$9:$D$38)-1)*(Цели!$B$10-Цели!$B$9)+IF(NETWORKDAYS.INTL(D439,D439,1,Цели!$D$9:$D$38),MEDIAN(MOD(D439,1),Цели!$B$10,Цели!$B$9),Цели!$B$10)-MEDIAN(NETWORKDAYS.INTL(C439,C439,1,Цели!$D$9:$D$38)*MOD(C439,1),Цели!$B$10,Цели!$B$9))*24)-N(F439)),2))</f>
        <v/>
      </c>
      <c r="H439" s="3">
        <f>IF(OR(C439="",E439=""),"",ROUND(MAX(0,MAX(0,((NETWORKDAYS.INTL(C439,E439,1,Цели!$D$9:$D$38)-1)*(Цели!$B$10-Цели!$B$9)+IF(NETWORKDAYS.INTL(E439,E439,1,Цели!$D$9:$D$38),MEDIAN(MOD(E439,1),Цели!$B$10,Цели!$B$9),Цели!$B$10)-MEDIAN(NETWORKDAYS.INTL(C439,C439,1,Цели!$D$9:$D$38)*MOD(C439,1),Цели!$B$10,Цели!$B$9))*24)-N(F439)),2))</f>
        <v/>
      </c>
      <c r="I439" s="3">
        <f>IF(G439="","",IF(G439&lt;=VLOOKUP(B439,Цели!$A$4:$C$6,2,FALSE),"Да","Нет"))</f>
        <v/>
      </c>
      <c r="J439" s="3">
        <f>IF(H439="","",IF(H439&lt;=VLOOKUP(B439,Цели!$A$4:$C$6,3,FALSE),"Да","Нет"))</f>
        <v/>
      </c>
    </row>
    <row r="440">
      <c r="A440" s="3">
        <f>IF(C440="","",ROW()-1)</f>
        <v/>
      </c>
      <c r="B440" s="3" t="n"/>
      <c r="C440" s="10" t="n"/>
      <c r="D440" s="10" t="n"/>
      <c r="E440" s="10" t="n"/>
      <c r="F440" s="3" t="n"/>
      <c r="G440" s="3">
        <f>IF(OR(C440="",D440=""),"",ROUND(MAX(0,MAX(0,((NETWORKDAYS.INTL(C440,D440,1,Цели!$D$9:$D$38)-1)*(Цели!$B$10-Цели!$B$9)+IF(NETWORKDAYS.INTL(D440,D440,1,Цели!$D$9:$D$38),MEDIAN(MOD(D440,1),Цели!$B$10,Цели!$B$9),Цели!$B$10)-MEDIAN(NETWORKDAYS.INTL(C440,C440,1,Цели!$D$9:$D$38)*MOD(C440,1),Цели!$B$10,Цели!$B$9))*24)-N(F440)),2))</f>
        <v/>
      </c>
      <c r="H440" s="3">
        <f>IF(OR(C440="",E440=""),"",ROUND(MAX(0,MAX(0,((NETWORKDAYS.INTL(C440,E440,1,Цели!$D$9:$D$38)-1)*(Цели!$B$10-Цели!$B$9)+IF(NETWORKDAYS.INTL(E440,E440,1,Цели!$D$9:$D$38),MEDIAN(MOD(E440,1),Цели!$B$10,Цели!$B$9),Цели!$B$10)-MEDIAN(NETWORKDAYS.INTL(C440,C440,1,Цели!$D$9:$D$38)*MOD(C440,1),Цели!$B$10,Цели!$B$9))*24)-N(F440)),2))</f>
        <v/>
      </c>
      <c r="I440" s="3">
        <f>IF(G440="","",IF(G440&lt;=VLOOKUP(B440,Цели!$A$4:$C$6,2,FALSE),"Да","Нет"))</f>
        <v/>
      </c>
      <c r="J440" s="3">
        <f>IF(H440="","",IF(H440&lt;=VLOOKUP(B440,Цели!$A$4:$C$6,3,FALSE),"Да","Нет"))</f>
        <v/>
      </c>
    </row>
    <row r="441">
      <c r="A441" s="3">
        <f>IF(C441="","",ROW()-1)</f>
        <v/>
      </c>
      <c r="B441" s="3" t="n"/>
      <c r="C441" s="10" t="n"/>
      <c r="D441" s="10" t="n"/>
      <c r="E441" s="10" t="n"/>
      <c r="F441" s="3" t="n"/>
      <c r="G441" s="3">
        <f>IF(OR(C441="",D441=""),"",ROUND(MAX(0,MAX(0,((NETWORKDAYS.INTL(C441,D441,1,Цели!$D$9:$D$38)-1)*(Цели!$B$10-Цели!$B$9)+IF(NETWORKDAYS.INTL(D441,D441,1,Цели!$D$9:$D$38),MEDIAN(MOD(D441,1),Цели!$B$10,Цели!$B$9),Цели!$B$10)-MEDIAN(NETWORKDAYS.INTL(C441,C441,1,Цели!$D$9:$D$38)*MOD(C441,1),Цели!$B$10,Цели!$B$9))*24)-N(F441)),2))</f>
        <v/>
      </c>
      <c r="H441" s="3">
        <f>IF(OR(C441="",E441=""),"",ROUND(MAX(0,MAX(0,((NETWORKDAYS.INTL(C441,E441,1,Цели!$D$9:$D$38)-1)*(Цели!$B$10-Цели!$B$9)+IF(NETWORKDAYS.INTL(E441,E441,1,Цели!$D$9:$D$38),MEDIAN(MOD(E441,1),Цели!$B$10,Цели!$B$9),Цели!$B$10)-MEDIAN(NETWORKDAYS.INTL(C441,C441,1,Цели!$D$9:$D$38)*MOD(C441,1),Цели!$B$10,Цели!$B$9))*24)-N(F441)),2))</f>
        <v/>
      </c>
      <c r="I441" s="3">
        <f>IF(G441="","",IF(G441&lt;=VLOOKUP(B441,Цели!$A$4:$C$6,2,FALSE),"Да","Нет"))</f>
        <v/>
      </c>
      <c r="J441" s="3">
        <f>IF(H441="","",IF(H441&lt;=VLOOKUP(B441,Цели!$A$4:$C$6,3,FALSE),"Да","Нет"))</f>
        <v/>
      </c>
    </row>
    <row r="442">
      <c r="A442" s="3">
        <f>IF(C442="","",ROW()-1)</f>
        <v/>
      </c>
      <c r="B442" s="3" t="n"/>
      <c r="C442" s="10" t="n"/>
      <c r="D442" s="10" t="n"/>
      <c r="E442" s="10" t="n"/>
      <c r="F442" s="3" t="n"/>
      <c r="G442" s="3">
        <f>IF(OR(C442="",D442=""),"",ROUND(MAX(0,MAX(0,((NETWORKDAYS.INTL(C442,D442,1,Цели!$D$9:$D$38)-1)*(Цели!$B$10-Цели!$B$9)+IF(NETWORKDAYS.INTL(D442,D442,1,Цели!$D$9:$D$38),MEDIAN(MOD(D442,1),Цели!$B$10,Цели!$B$9),Цели!$B$10)-MEDIAN(NETWORKDAYS.INTL(C442,C442,1,Цели!$D$9:$D$38)*MOD(C442,1),Цели!$B$10,Цели!$B$9))*24)-N(F442)),2))</f>
        <v/>
      </c>
      <c r="H442" s="3">
        <f>IF(OR(C442="",E442=""),"",ROUND(MAX(0,MAX(0,((NETWORKDAYS.INTL(C442,E442,1,Цели!$D$9:$D$38)-1)*(Цели!$B$10-Цели!$B$9)+IF(NETWORKDAYS.INTL(E442,E442,1,Цели!$D$9:$D$38),MEDIAN(MOD(E442,1),Цели!$B$10,Цели!$B$9),Цели!$B$10)-MEDIAN(NETWORKDAYS.INTL(C442,C442,1,Цели!$D$9:$D$38)*MOD(C442,1),Цели!$B$10,Цели!$B$9))*24)-N(F442)),2))</f>
        <v/>
      </c>
      <c r="I442" s="3">
        <f>IF(G442="","",IF(G442&lt;=VLOOKUP(B442,Цели!$A$4:$C$6,2,FALSE),"Да","Нет"))</f>
        <v/>
      </c>
      <c r="J442" s="3">
        <f>IF(H442="","",IF(H442&lt;=VLOOKUP(B442,Цели!$A$4:$C$6,3,FALSE),"Да","Нет"))</f>
        <v/>
      </c>
    </row>
    <row r="443">
      <c r="A443" s="3">
        <f>IF(C443="","",ROW()-1)</f>
        <v/>
      </c>
      <c r="B443" s="3" t="n"/>
      <c r="C443" s="10" t="n"/>
      <c r="D443" s="10" t="n"/>
      <c r="E443" s="10" t="n"/>
      <c r="F443" s="3" t="n"/>
      <c r="G443" s="3">
        <f>IF(OR(C443="",D443=""),"",ROUND(MAX(0,MAX(0,((NETWORKDAYS.INTL(C443,D443,1,Цели!$D$9:$D$38)-1)*(Цели!$B$10-Цели!$B$9)+IF(NETWORKDAYS.INTL(D443,D443,1,Цели!$D$9:$D$38),MEDIAN(MOD(D443,1),Цели!$B$10,Цели!$B$9),Цели!$B$10)-MEDIAN(NETWORKDAYS.INTL(C443,C443,1,Цели!$D$9:$D$38)*MOD(C443,1),Цели!$B$10,Цели!$B$9))*24)-N(F443)),2))</f>
        <v/>
      </c>
      <c r="H443" s="3">
        <f>IF(OR(C443="",E443=""),"",ROUND(MAX(0,MAX(0,((NETWORKDAYS.INTL(C443,E443,1,Цели!$D$9:$D$38)-1)*(Цели!$B$10-Цели!$B$9)+IF(NETWORKDAYS.INTL(E443,E443,1,Цели!$D$9:$D$38),MEDIAN(MOD(E443,1),Цели!$B$10,Цели!$B$9),Цели!$B$10)-MEDIAN(NETWORKDAYS.INTL(C443,C443,1,Цели!$D$9:$D$38)*MOD(C443,1),Цели!$B$10,Цели!$B$9))*24)-N(F443)),2))</f>
        <v/>
      </c>
      <c r="I443" s="3">
        <f>IF(G443="","",IF(G443&lt;=VLOOKUP(B443,Цели!$A$4:$C$6,2,FALSE),"Да","Нет"))</f>
        <v/>
      </c>
      <c r="J443" s="3">
        <f>IF(H443="","",IF(H443&lt;=VLOOKUP(B443,Цели!$A$4:$C$6,3,FALSE),"Да","Нет"))</f>
        <v/>
      </c>
    </row>
    <row r="444">
      <c r="A444" s="3">
        <f>IF(C444="","",ROW()-1)</f>
        <v/>
      </c>
      <c r="B444" s="3" t="n"/>
      <c r="C444" s="10" t="n"/>
      <c r="D444" s="10" t="n"/>
      <c r="E444" s="10" t="n"/>
      <c r="F444" s="3" t="n"/>
      <c r="G444" s="3">
        <f>IF(OR(C444="",D444=""),"",ROUND(MAX(0,MAX(0,((NETWORKDAYS.INTL(C444,D444,1,Цели!$D$9:$D$38)-1)*(Цели!$B$10-Цели!$B$9)+IF(NETWORKDAYS.INTL(D444,D444,1,Цели!$D$9:$D$38),MEDIAN(MOD(D444,1),Цели!$B$10,Цели!$B$9),Цели!$B$10)-MEDIAN(NETWORKDAYS.INTL(C444,C444,1,Цели!$D$9:$D$38)*MOD(C444,1),Цели!$B$10,Цели!$B$9))*24)-N(F444)),2))</f>
        <v/>
      </c>
      <c r="H444" s="3">
        <f>IF(OR(C444="",E444=""),"",ROUND(MAX(0,MAX(0,((NETWORKDAYS.INTL(C444,E444,1,Цели!$D$9:$D$38)-1)*(Цели!$B$10-Цели!$B$9)+IF(NETWORKDAYS.INTL(E444,E444,1,Цели!$D$9:$D$38),MEDIAN(MOD(E444,1),Цели!$B$10,Цели!$B$9),Цели!$B$10)-MEDIAN(NETWORKDAYS.INTL(C444,C444,1,Цели!$D$9:$D$38)*MOD(C444,1),Цели!$B$10,Цели!$B$9))*24)-N(F444)),2))</f>
        <v/>
      </c>
      <c r="I444" s="3">
        <f>IF(G444="","",IF(G444&lt;=VLOOKUP(B444,Цели!$A$4:$C$6,2,FALSE),"Да","Нет"))</f>
        <v/>
      </c>
      <c r="J444" s="3">
        <f>IF(H444="","",IF(H444&lt;=VLOOKUP(B444,Цели!$A$4:$C$6,3,FALSE),"Да","Нет"))</f>
        <v/>
      </c>
    </row>
    <row r="445">
      <c r="A445" s="3">
        <f>IF(C445="","",ROW()-1)</f>
        <v/>
      </c>
      <c r="B445" s="3" t="n"/>
      <c r="C445" s="10" t="n"/>
      <c r="D445" s="10" t="n"/>
      <c r="E445" s="10" t="n"/>
      <c r="F445" s="3" t="n"/>
      <c r="G445" s="3">
        <f>IF(OR(C445="",D445=""),"",ROUND(MAX(0,MAX(0,((NETWORKDAYS.INTL(C445,D445,1,Цели!$D$9:$D$38)-1)*(Цели!$B$10-Цели!$B$9)+IF(NETWORKDAYS.INTL(D445,D445,1,Цели!$D$9:$D$38),MEDIAN(MOD(D445,1),Цели!$B$10,Цели!$B$9),Цели!$B$10)-MEDIAN(NETWORKDAYS.INTL(C445,C445,1,Цели!$D$9:$D$38)*MOD(C445,1),Цели!$B$10,Цели!$B$9))*24)-N(F445)),2))</f>
        <v/>
      </c>
      <c r="H445" s="3">
        <f>IF(OR(C445="",E445=""),"",ROUND(MAX(0,MAX(0,((NETWORKDAYS.INTL(C445,E445,1,Цели!$D$9:$D$38)-1)*(Цели!$B$10-Цели!$B$9)+IF(NETWORKDAYS.INTL(E445,E445,1,Цели!$D$9:$D$38),MEDIAN(MOD(E445,1),Цели!$B$10,Цели!$B$9),Цели!$B$10)-MEDIAN(NETWORKDAYS.INTL(C445,C445,1,Цели!$D$9:$D$38)*MOD(C445,1),Цели!$B$10,Цели!$B$9))*24)-N(F445)),2))</f>
        <v/>
      </c>
      <c r="I445" s="3">
        <f>IF(G445="","",IF(G445&lt;=VLOOKUP(B445,Цели!$A$4:$C$6,2,FALSE),"Да","Нет"))</f>
        <v/>
      </c>
      <c r="J445" s="3">
        <f>IF(H445="","",IF(H445&lt;=VLOOKUP(B445,Цели!$A$4:$C$6,3,FALSE),"Да","Нет"))</f>
        <v/>
      </c>
    </row>
    <row r="446">
      <c r="A446" s="3">
        <f>IF(C446="","",ROW()-1)</f>
        <v/>
      </c>
      <c r="B446" s="3" t="n"/>
      <c r="C446" s="10" t="n"/>
      <c r="D446" s="10" t="n"/>
      <c r="E446" s="10" t="n"/>
      <c r="F446" s="3" t="n"/>
      <c r="G446" s="3">
        <f>IF(OR(C446="",D446=""),"",ROUND(MAX(0,MAX(0,((NETWORKDAYS.INTL(C446,D446,1,Цели!$D$9:$D$38)-1)*(Цели!$B$10-Цели!$B$9)+IF(NETWORKDAYS.INTL(D446,D446,1,Цели!$D$9:$D$38),MEDIAN(MOD(D446,1),Цели!$B$10,Цели!$B$9),Цели!$B$10)-MEDIAN(NETWORKDAYS.INTL(C446,C446,1,Цели!$D$9:$D$38)*MOD(C446,1),Цели!$B$10,Цели!$B$9))*24)-N(F446)),2))</f>
        <v/>
      </c>
      <c r="H446" s="3">
        <f>IF(OR(C446="",E446=""),"",ROUND(MAX(0,MAX(0,((NETWORKDAYS.INTL(C446,E446,1,Цели!$D$9:$D$38)-1)*(Цели!$B$10-Цели!$B$9)+IF(NETWORKDAYS.INTL(E446,E446,1,Цели!$D$9:$D$38),MEDIAN(MOD(E446,1),Цели!$B$10,Цели!$B$9),Цели!$B$10)-MEDIAN(NETWORKDAYS.INTL(C446,C446,1,Цели!$D$9:$D$38)*MOD(C446,1),Цели!$B$10,Цели!$B$9))*24)-N(F446)),2))</f>
        <v/>
      </c>
      <c r="I446" s="3">
        <f>IF(G446="","",IF(G446&lt;=VLOOKUP(B446,Цели!$A$4:$C$6,2,FALSE),"Да","Нет"))</f>
        <v/>
      </c>
      <c r="J446" s="3">
        <f>IF(H446="","",IF(H446&lt;=VLOOKUP(B446,Цели!$A$4:$C$6,3,FALSE),"Да","Нет"))</f>
        <v/>
      </c>
    </row>
    <row r="447">
      <c r="A447" s="3">
        <f>IF(C447="","",ROW()-1)</f>
        <v/>
      </c>
      <c r="B447" s="3" t="n"/>
      <c r="C447" s="10" t="n"/>
      <c r="D447" s="10" t="n"/>
      <c r="E447" s="10" t="n"/>
      <c r="F447" s="3" t="n"/>
      <c r="G447" s="3">
        <f>IF(OR(C447="",D447=""),"",ROUND(MAX(0,MAX(0,((NETWORKDAYS.INTL(C447,D447,1,Цели!$D$9:$D$38)-1)*(Цели!$B$10-Цели!$B$9)+IF(NETWORKDAYS.INTL(D447,D447,1,Цели!$D$9:$D$38),MEDIAN(MOD(D447,1),Цели!$B$10,Цели!$B$9),Цели!$B$10)-MEDIAN(NETWORKDAYS.INTL(C447,C447,1,Цели!$D$9:$D$38)*MOD(C447,1),Цели!$B$10,Цели!$B$9))*24)-N(F447)),2))</f>
        <v/>
      </c>
      <c r="H447" s="3">
        <f>IF(OR(C447="",E447=""),"",ROUND(MAX(0,MAX(0,((NETWORKDAYS.INTL(C447,E447,1,Цели!$D$9:$D$38)-1)*(Цели!$B$10-Цели!$B$9)+IF(NETWORKDAYS.INTL(E447,E447,1,Цели!$D$9:$D$38),MEDIAN(MOD(E447,1),Цели!$B$10,Цели!$B$9),Цели!$B$10)-MEDIAN(NETWORKDAYS.INTL(C447,C447,1,Цели!$D$9:$D$38)*MOD(C447,1),Цели!$B$10,Цели!$B$9))*24)-N(F447)),2))</f>
        <v/>
      </c>
      <c r="I447" s="3">
        <f>IF(G447="","",IF(G447&lt;=VLOOKUP(B447,Цели!$A$4:$C$6,2,FALSE),"Да","Нет"))</f>
        <v/>
      </c>
      <c r="J447" s="3">
        <f>IF(H447="","",IF(H447&lt;=VLOOKUP(B447,Цели!$A$4:$C$6,3,FALSE),"Да","Нет"))</f>
        <v/>
      </c>
    </row>
    <row r="448">
      <c r="A448" s="3">
        <f>IF(C448="","",ROW()-1)</f>
        <v/>
      </c>
      <c r="B448" s="3" t="n"/>
      <c r="C448" s="10" t="n"/>
      <c r="D448" s="10" t="n"/>
      <c r="E448" s="10" t="n"/>
      <c r="F448" s="3" t="n"/>
      <c r="G448" s="3">
        <f>IF(OR(C448="",D448=""),"",ROUND(MAX(0,MAX(0,((NETWORKDAYS.INTL(C448,D448,1,Цели!$D$9:$D$38)-1)*(Цели!$B$10-Цели!$B$9)+IF(NETWORKDAYS.INTL(D448,D448,1,Цели!$D$9:$D$38),MEDIAN(MOD(D448,1),Цели!$B$10,Цели!$B$9),Цели!$B$10)-MEDIAN(NETWORKDAYS.INTL(C448,C448,1,Цели!$D$9:$D$38)*MOD(C448,1),Цели!$B$10,Цели!$B$9))*24)-N(F448)),2))</f>
        <v/>
      </c>
      <c r="H448" s="3">
        <f>IF(OR(C448="",E448=""),"",ROUND(MAX(0,MAX(0,((NETWORKDAYS.INTL(C448,E448,1,Цели!$D$9:$D$38)-1)*(Цели!$B$10-Цели!$B$9)+IF(NETWORKDAYS.INTL(E448,E448,1,Цели!$D$9:$D$38),MEDIAN(MOD(E448,1),Цели!$B$10,Цели!$B$9),Цели!$B$10)-MEDIAN(NETWORKDAYS.INTL(C448,C448,1,Цели!$D$9:$D$38)*MOD(C448,1),Цели!$B$10,Цели!$B$9))*24)-N(F448)),2))</f>
        <v/>
      </c>
      <c r="I448" s="3">
        <f>IF(G448="","",IF(G448&lt;=VLOOKUP(B448,Цели!$A$4:$C$6,2,FALSE),"Да","Нет"))</f>
        <v/>
      </c>
      <c r="J448" s="3">
        <f>IF(H448="","",IF(H448&lt;=VLOOKUP(B448,Цели!$A$4:$C$6,3,FALSE),"Да","Нет"))</f>
        <v/>
      </c>
    </row>
    <row r="449">
      <c r="A449" s="3">
        <f>IF(C449="","",ROW()-1)</f>
        <v/>
      </c>
      <c r="B449" s="3" t="n"/>
      <c r="C449" s="10" t="n"/>
      <c r="D449" s="10" t="n"/>
      <c r="E449" s="10" t="n"/>
      <c r="F449" s="3" t="n"/>
      <c r="G449" s="3">
        <f>IF(OR(C449="",D449=""),"",ROUND(MAX(0,MAX(0,((NETWORKDAYS.INTL(C449,D449,1,Цели!$D$9:$D$38)-1)*(Цели!$B$10-Цели!$B$9)+IF(NETWORKDAYS.INTL(D449,D449,1,Цели!$D$9:$D$38),MEDIAN(MOD(D449,1),Цели!$B$10,Цели!$B$9),Цели!$B$10)-MEDIAN(NETWORKDAYS.INTL(C449,C449,1,Цели!$D$9:$D$38)*MOD(C449,1),Цели!$B$10,Цели!$B$9))*24)-N(F449)),2))</f>
        <v/>
      </c>
      <c r="H449" s="3">
        <f>IF(OR(C449="",E449=""),"",ROUND(MAX(0,MAX(0,((NETWORKDAYS.INTL(C449,E449,1,Цели!$D$9:$D$38)-1)*(Цели!$B$10-Цели!$B$9)+IF(NETWORKDAYS.INTL(E449,E449,1,Цели!$D$9:$D$38),MEDIAN(MOD(E449,1),Цели!$B$10,Цели!$B$9),Цели!$B$10)-MEDIAN(NETWORKDAYS.INTL(C449,C449,1,Цели!$D$9:$D$38)*MOD(C449,1),Цели!$B$10,Цели!$B$9))*24)-N(F449)),2))</f>
        <v/>
      </c>
      <c r="I449" s="3">
        <f>IF(G449="","",IF(G449&lt;=VLOOKUP(B449,Цели!$A$4:$C$6,2,FALSE),"Да","Нет"))</f>
        <v/>
      </c>
      <c r="J449" s="3">
        <f>IF(H449="","",IF(H449&lt;=VLOOKUP(B449,Цели!$A$4:$C$6,3,FALSE),"Да","Нет"))</f>
        <v/>
      </c>
    </row>
    <row r="450">
      <c r="A450" s="3">
        <f>IF(C450="","",ROW()-1)</f>
        <v/>
      </c>
      <c r="B450" s="3" t="n"/>
      <c r="C450" s="10" t="n"/>
      <c r="D450" s="10" t="n"/>
      <c r="E450" s="10" t="n"/>
      <c r="F450" s="3" t="n"/>
      <c r="G450" s="3">
        <f>IF(OR(C450="",D450=""),"",ROUND(MAX(0,MAX(0,((NETWORKDAYS.INTL(C450,D450,1,Цели!$D$9:$D$38)-1)*(Цели!$B$10-Цели!$B$9)+IF(NETWORKDAYS.INTL(D450,D450,1,Цели!$D$9:$D$38),MEDIAN(MOD(D450,1),Цели!$B$10,Цели!$B$9),Цели!$B$10)-MEDIAN(NETWORKDAYS.INTL(C450,C450,1,Цели!$D$9:$D$38)*MOD(C450,1),Цели!$B$10,Цели!$B$9))*24)-N(F450)),2))</f>
        <v/>
      </c>
      <c r="H450" s="3">
        <f>IF(OR(C450="",E450=""),"",ROUND(MAX(0,MAX(0,((NETWORKDAYS.INTL(C450,E450,1,Цели!$D$9:$D$38)-1)*(Цели!$B$10-Цели!$B$9)+IF(NETWORKDAYS.INTL(E450,E450,1,Цели!$D$9:$D$38),MEDIAN(MOD(E450,1),Цели!$B$10,Цели!$B$9),Цели!$B$10)-MEDIAN(NETWORKDAYS.INTL(C450,C450,1,Цели!$D$9:$D$38)*MOD(C450,1),Цели!$B$10,Цели!$B$9))*24)-N(F450)),2))</f>
        <v/>
      </c>
      <c r="I450" s="3">
        <f>IF(G450="","",IF(G450&lt;=VLOOKUP(B450,Цели!$A$4:$C$6,2,FALSE),"Да","Нет"))</f>
        <v/>
      </c>
      <c r="J450" s="3">
        <f>IF(H450="","",IF(H450&lt;=VLOOKUP(B450,Цели!$A$4:$C$6,3,FALSE),"Да","Нет"))</f>
        <v/>
      </c>
    </row>
    <row r="451">
      <c r="A451" s="3">
        <f>IF(C451="","",ROW()-1)</f>
        <v/>
      </c>
      <c r="B451" s="3" t="n"/>
      <c r="C451" s="10" t="n"/>
      <c r="D451" s="10" t="n"/>
      <c r="E451" s="10" t="n"/>
      <c r="F451" s="3" t="n"/>
      <c r="G451" s="3">
        <f>IF(OR(C451="",D451=""),"",ROUND(MAX(0,MAX(0,((NETWORKDAYS.INTL(C451,D451,1,Цели!$D$9:$D$38)-1)*(Цели!$B$10-Цели!$B$9)+IF(NETWORKDAYS.INTL(D451,D451,1,Цели!$D$9:$D$38),MEDIAN(MOD(D451,1),Цели!$B$10,Цели!$B$9),Цели!$B$10)-MEDIAN(NETWORKDAYS.INTL(C451,C451,1,Цели!$D$9:$D$38)*MOD(C451,1),Цели!$B$10,Цели!$B$9))*24)-N(F451)),2))</f>
        <v/>
      </c>
      <c r="H451" s="3">
        <f>IF(OR(C451="",E451=""),"",ROUND(MAX(0,MAX(0,((NETWORKDAYS.INTL(C451,E451,1,Цели!$D$9:$D$38)-1)*(Цели!$B$10-Цели!$B$9)+IF(NETWORKDAYS.INTL(E451,E451,1,Цели!$D$9:$D$38),MEDIAN(MOD(E451,1),Цели!$B$10,Цели!$B$9),Цели!$B$10)-MEDIAN(NETWORKDAYS.INTL(C451,C451,1,Цели!$D$9:$D$38)*MOD(C451,1),Цели!$B$10,Цели!$B$9))*24)-N(F451)),2))</f>
        <v/>
      </c>
      <c r="I451" s="3">
        <f>IF(G451="","",IF(G451&lt;=VLOOKUP(B451,Цели!$A$4:$C$6,2,FALSE),"Да","Нет"))</f>
        <v/>
      </c>
      <c r="J451" s="3">
        <f>IF(H451="","",IF(H451&lt;=VLOOKUP(B451,Цели!$A$4:$C$6,3,FALSE),"Да","Нет"))</f>
        <v/>
      </c>
    </row>
    <row r="452">
      <c r="A452" s="3">
        <f>IF(C452="","",ROW()-1)</f>
        <v/>
      </c>
      <c r="B452" s="3" t="n"/>
      <c r="C452" s="10" t="n"/>
      <c r="D452" s="10" t="n"/>
      <c r="E452" s="10" t="n"/>
      <c r="F452" s="3" t="n"/>
      <c r="G452" s="3">
        <f>IF(OR(C452="",D452=""),"",ROUND(MAX(0,MAX(0,((NETWORKDAYS.INTL(C452,D452,1,Цели!$D$9:$D$38)-1)*(Цели!$B$10-Цели!$B$9)+IF(NETWORKDAYS.INTL(D452,D452,1,Цели!$D$9:$D$38),MEDIAN(MOD(D452,1),Цели!$B$10,Цели!$B$9),Цели!$B$10)-MEDIAN(NETWORKDAYS.INTL(C452,C452,1,Цели!$D$9:$D$38)*MOD(C452,1),Цели!$B$10,Цели!$B$9))*24)-N(F452)),2))</f>
        <v/>
      </c>
      <c r="H452" s="3">
        <f>IF(OR(C452="",E452=""),"",ROUND(MAX(0,MAX(0,((NETWORKDAYS.INTL(C452,E452,1,Цели!$D$9:$D$38)-1)*(Цели!$B$10-Цели!$B$9)+IF(NETWORKDAYS.INTL(E452,E452,1,Цели!$D$9:$D$38),MEDIAN(MOD(E452,1),Цели!$B$10,Цели!$B$9),Цели!$B$10)-MEDIAN(NETWORKDAYS.INTL(C452,C452,1,Цели!$D$9:$D$38)*MOD(C452,1),Цели!$B$10,Цели!$B$9))*24)-N(F452)),2))</f>
        <v/>
      </c>
      <c r="I452" s="3">
        <f>IF(G452="","",IF(G452&lt;=VLOOKUP(B452,Цели!$A$4:$C$6,2,FALSE),"Да","Нет"))</f>
        <v/>
      </c>
      <c r="J452" s="3">
        <f>IF(H452="","",IF(H452&lt;=VLOOKUP(B452,Цели!$A$4:$C$6,3,FALSE),"Да","Нет"))</f>
        <v/>
      </c>
    </row>
    <row r="453">
      <c r="A453" s="3">
        <f>IF(C453="","",ROW()-1)</f>
        <v/>
      </c>
      <c r="B453" s="3" t="n"/>
      <c r="C453" s="10" t="n"/>
      <c r="D453" s="10" t="n"/>
      <c r="E453" s="10" t="n"/>
      <c r="F453" s="3" t="n"/>
      <c r="G453" s="3">
        <f>IF(OR(C453="",D453=""),"",ROUND(MAX(0,MAX(0,((NETWORKDAYS.INTL(C453,D453,1,Цели!$D$9:$D$38)-1)*(Цели!$B$10-Цели!$B$9)+IF(NETWORKDAYS.INTL(D453,D453,1,Цели!$D$9:$D$38),MEDIAN(MOD(D453,1),Цели!$B$10,Цели!$B$9),Цели!$B$10)-MEDIAN(NETWORKDAYS.INTL(C453,C453,1,Цели!$D$9:$D$38)*MOD(C453,1),Цели!$B$10,Цели!$B$9))*24)-N(F453)),2))</f>
        <v/>
      </c>
      <c r="H453" s="3">
        <f>IF(OR(C453="",E453=""),"",ROUND(MAX(0,MAX(0,((NETWORKDAYS.INTL(C453,E453,1,Цели!$D$9:$D$38)-1)*(Цели!$B$10-Цели!$B$9)+IF(NETWORKDAYS.INTL(E453,E453,1,Цели!$D$9:$D$38),MEDIAN(MOD(E453,1),Цели!$B$10,Цели!$B$9),Цели!$B$10)-MEDIAN(NETWORKDAYS.INTL(C453,C453,1,Цели!$D$9:$D$38)*MOD(C453,1),Цели!$B$10,Цели!$B$9))*24)-N(F453)),2))</f>
        <v/>
      </c>
      <c r="I453" s="3">
        <f>IF(G453="","",IF(G453&lt;=VLOOKUP(B453,Цели!$A$4:$C$6,2,FALSE),"Да","Нет"))</f>
        <v/>
      </c>
      <c r="J453" s="3">
        <f>IF(H453="","",IF(H453&lt;=VLOOKUP(B453,Цели!$A$4:$C$6,3,FALSE),"Да","Нет"))</f>
        <v/>
      </c>
    </row>
    <row r="454">
      <c r="A454" s="3">
        <f>IF(C454="","",ROW()-1)</f>
        <v/>
      </c>
      <c r="B454" s="3" t="n"/>
      <c r="C454" s="10" t="n"/>
      <c r="D454" s="10" t="n"/>
      <c r="E454" s="10" t="n"/>
      <c r="F454" s="3" t="n"/>
      <c r="G454" s="3">
        <f>IF(OR(C454="",D454=""),"",ROUND(MAX(0,MAX(0,((NETWORKDAYS.INTL(C454,D454,1,Цели!$D$9:$D$38)-1)*(Цели!$B$10-Цели!$B$9)+IF(NETWORKDAYS.INTL(D454,D454,1,Цели!$D$9:$D$38),MEDIAN(MOD(D454,1),Цели!$B$10,Цели!$B$9),Цели!$B$10)-MEDIAN(NETWORKDAYS.INTL(C454,C454,1,Цели!$D$9:$D$38)*MOD(C454,1),Цели!$B$10,Цели!$B$9))*24)-N(F454)),2))</f>
        <v/>
      </c>
      <c r="H454" s="3">
        <f>IF(OR(C454="",E454=""),"",ROUND(MAX(0,MAX(0,((NETWORKDAYS.INTL(C454,E454,1,Цели!$D$9:$D$38)-1)*(Цели!$B$10-Цели!$B$9)+IF(NETWORKDAYS.INTL(E454,E454,1,Цели!$D$9:$D$38),MEDIAN(MOD(E454,1),Цели!$B$10,Цели!$B$9),Цели!$B$10)-MEDIAN(NETWORKDAYS.INTL(C454,C454,1,Цели!$D$9:$D$38)*MOD(C454,1),Цели!$B$10,Цели!$B$9))*24)-N(F454)),2))</f>
        <v/>
      </c>
      <c r="I454" s="3">
        <f>IF(G454="","",IF(G454&lt;=VLOOKUP(B454,Цели!$A$4:$C$6,2,FALSE),"Да","Нет"))</f>
        <v/>
      </c>
      <c r="J454" s="3">
        <f>IF(H454="","",IF(H454&lt;=VLOOKUP(B454,Цели!$A$4:$C$6,3,FALSE),"Да","Нет"))</f>
        <v/>
      </c>
    </row>
    <row r="455">
      <c r="A455" s="3">
        <f>IF(C455="","",ROW()-1)</f>
        <v/>
      </c>
      <c r="B455" s="3" t="n"/>
      <c r="C455" s="10" t="n"/>
      <c r="D455" s="10" t="n"/>
      <c r="E455" s="10" t="n"/>
      <c r="F455" s="3" t="n"/>
      <c r="G455" s="3">
        <f>IF(OR(C455="",D455=""),"",ROUND(MAX(0,MAX(0,((NETWORKDAYS.INTL(C455,D455,1,Цели!$D$9:$D$38)-1)*(Цели!$B$10-Цели!$B$9)+IF(NETWORKDAYS.INTL(D455,D455,1,Цели!$D$9:$D$38),MEDIAN(MOD(D455,1),Цели!$B$10,Цели!$B$9),Цели!$B$10)-MEDIAN(NETWORKDAYS.INTL(C455,C455,1,Цели!$D$9:$D$38)*MOD(C455,1),Цели!$B$10,Цели!$B$9))*24)-N(F455)),2))</f>
        <v/>
      </c>
      <c r="H455" s="3">
        <f>IF(OR(C455="",E455=""),"",ROUND(MAX(0,MAX(0,((NETWORKDAYS.INTL(C455,E455,1,Цели!$D$9:$D$38)-1)*(Цели!$B$10-Цели!$B$9)+IF(NETWORKDAYS.INTL(E455,E455,1,Цели!$D$9:$D$38),MEDIAN(MOD(E455,1),Цели!$B$10,Цели!$B$9),Цели!$B$10)-MEDIAN(NETWORKDAYS.INTL(C455,C455,1,Цели!$D$9:$D$38)*MOD(C455,1),Цели!$B$10,Цели!$B$9))*24)-N(F455)),2))</f>
        <v/>
      </c>
      <c r="I455" s="3">
        <f>IF(G455="","",IF(G455&lt;=VLOOKUP(B455,Цели!$A$4:$C$6,2,FALSE),"Да","Нет"))</f>
        <v/>
      </c>
      <c r="J455" s="3">
        <f>IF(H455="","",IF(H455&lt;=VLOOKUP(B455,Цели!$A$4:$C$6,3,FALSE),"Да","Нет"))</f>
        <v/>
      </c>
    </row>
    <row r="456">
      <c r="A456" s="3">
        <f>IF(C456="","",ROW()-1)</f>
        <v/>
      </c>
      <c r="B456" s="3" t="n"/>
      <c r="C456" s="10" t="n"/>
      <c r="D456" s="10" t="n"/>
      <c r="E456" s="10" t="n"/>
      <c r="F456" s="3" t="n"/>
      <c r="G456" s="3">
        <f>IF(OR(C456="",D456=""),"",ROUND(MAX(0,MAX(0,((NETWORKDAYS.INTL(C456,D456,1,Цели!$D$9:$D$38)-1)*(Цели!$B$10-Цели!$B$9)+IF(NETWORKDAYS.INTL(D456,D456,1,Цели!$D$9:$D$38),MEDIAN(MOD(D456,1),Цели!$B$10,Цели!$B$9),Цели!$B$10)-MEDIAN(NETWORKDAYS.INTL(C456,C456,1,Цели!$D$9:$D$38)*MOD(C456,1),Цели!$B$10,Цели!$B$9))*24)-N(F456)),2))</f>
        <v/>
      </c>
      <c r="H456" s="3">
        <f>IF(OR(C456="",E456=""),"",ROUND(MAX(0,MAX(0,((NETWORKDAYS.INTL(C456,E456,1,Цели!$D$9:$D$38)-1)*(Цели!$B$10-Цели!$B$9)+IF(NETWORKDAYS.INTL(E456,E456,1,Цели!$D$9:$D$38),MEDIAN(MOD(E456,1),Цели!$B$10,Цели!$B$9),Цели!$B$10)-MEDIAN(NETWORKDAYS.INTL(C456,C456,1,Цели!$D$9:$D$38)*MOD(C456,1),Цели!$B$10,Цели!$B$9))*24)-N(F456)),2))</f>
        <v/>
      </c>
      <c r="I456" s="3">
        <f>IF(G456="","",IF(G456&lt;=VLOOKUP(B456,Цели!$A$4:$C$6,2,FALSE),"Да","Нет"))</f>
        <v/>
      </c>
      <c r="J456" s="3">
        <f>IF(H456="","",IF(H456&lt;=VLOOKUP(B456,Цели!$A$4:$C$6,3,FALSE),"Да","Нет"))</f>
        <v/>
      </c>
    </row>
    <row r="457">
      <c r="A457" s="3">
        <f>IF(C457="","",ROW()-1)</f>
        <v/>
      </c>
      <c r="B457" s="3" t="n"/>
      <c r="C457" s="10" t="n"/>
      <c r="D457" s="10" t="n"/>
      <c r="E457" s="10" t="n"/>
      <c r="F457" s="3" t="n"/>
      <c r="G457" s="3">
        <f>IF(OR(C457="",D457=""),"",ROUND(MAX(0,MAX(0,((NETWORKDAYS.INTL(C457,D457,1,Цели!$D$9:$D$38)-1)*(Цели!$B$10-Цели!$B$9)+IF(NETWORKDAYS.INTL(D457,D457,1,Цели!$D$9:$D$38),MEDIAN(MOD(D457,1),Цели!$B$10,Цели!$B$9),Цели!$B$10)-MEDIAN(NETWORKDAYS.INTL(C457,C457,1,Цели!$D$9:$D$38)*MOD(C457,1),Цели!$B$10,Цели!$B$9))*24)-N(F457)),2))</f>
        <v/>
      </c>
      <c r="H457" s="3">
        <f>IF(OR(C457="",E457=""),"",ROUND(MAX(0,MAX(0,((NETWORKDAYS.INTL(C457,E457,1,Цели!$D$9:$D$38)-1)*(Цели!$B$10-Цели!$B$9)+IF(NETWORKDAYS.INTL(E457,E457,1,Цели!$D$9:$D$38),MEDIAN(MOD(E457,1),Цели!$B$10,Цели!$B$9),Цели!$B$10)-MEDIAN(NETWORKDAYS.INTL(C457,C457,1,Цели!$D$9:$D$38)*MOD(C457,1),Цели!$B$10,Цели!$B$9))*24)-N(F457)),2))</f>
        <v/>
      </c>
      <c r="I457" s="3">
        <f>IF(G457="","",IF(G457&lt;=VLOOKUP(B457,Цели!$A$4:$C$6,2,FALSE),"Да","Нет"))</f>
        <v/>
      </c>
      <c r="J457" s="3">
        <f>IF(H457="","",IF(H457&lt;=VLOOKUP(B457,Цели!$A$4:$C$6,3,FALSE),"Да","Нет"))</f>
        <v/>
      </c>
    </row>
    <row r="458">
      <c r="A458" s="3">
        <f>IF(C458="","",ROW()-1)</f>
        <v/>
      </c>
      <c r="B458" s="3" t="n"/>
      <c r="C458" s="10" t="n"/>
      <c r="D458" s="10" t="n"/>
      <c r="E458" s="10" t="n"/>
      <c r="F458" s="3" t="n"/>
      <c r="G458" s="3">
        <f>IF(OR(C458="",D458=""),"",ROUND(MAX(0,MAX(0,((NETWORKDAYS.INTL(C458,D458,1,Цели!$D$9:$D$38)-1)*(Цели!$B$10-Цели!$B$9)+IF(NETWORKDAYS.INTL(D458,D458,1,Цели!$D$9:$D$38),MEDIAN(MOD(D458,1),Цели!$B$10,Цели!$B$9),Цели!$B$10)-MEDIAN(NETWORKDAYS.INTL(C458,C458,1,Цели!$D$9:$D$38)*MOD(C458,1),Цели!$B$10,Цели!$B$9))*24)-N(F458)),2))</f>
        <v/>
      </c>
      <c r="H458" s="3">
        <f>IF(OR(C458="",E458=""),"",ROUND(MAX(0,MAX(0,((NETWORKDAYS.INTL(C458,E458,1,Цели!$D$9:$D$38)-1)*(Цели!$B$10-Цели!$B$9)+IF(NETWORKDAYS.INTL(E458,E458,1,Цели!$D$9:$D$38),MEDIAN(MOD(E458,1),Цели!$B$10,Цели!$B$9),Цели!$B$10)-MEDIAN(NETWORKDAYS.INTL(C458,C458,1,Цели!$D$9:$D$38)*MOD(C458,1),Цели!$B$10,Цели!$B$9))*24)-N(F458)),2))</f>
        <v/>
      </c>
      <c r="I458" s="3">
        <f>IF(G458="","",IF(G458&lt;=VLOOKUP(B458,Цели!$A$4:$C$6,2,FALSE),"Да","Нет"))</f>
        <v/>
      </c>
      <c r="J458" s="3">
        <f>IF(H458="","",IF(H458&lt;=VLOOKUP(B458,Цели!$A$4:$C$6,3,FALSE),"Да","Нет"))</f>
        <v/>
      </c>
    </row>
    <row r="459">
      <c r="A459" s="3">
        <f>IF(C459="","",ROW()-1)</f>
        <v/>
      </c>
      <c r="B459" s="3" t="n"/>
      <c r="C459" s="10" t="n"/>
      <c r="D459" s="10" t="n"/>
      <c r="E459" s="10" t="n"/>
      <c r="F459" s="3" t="n"/>
      <c r="G459" s="3">
        <f>IF(OR(C459="",D459=""),"",ROUND(MAX(0,MAX(0,((NETWORKDAYS.INTL(C459,D459,1,Цели!$D$9:$D$38)-1)*(Цели!$B$10-Цели!$B$9)+IF(NETWORKDAYS.INTL(D459,D459,1,Цели!$D$9:$D$38),MEDIAN(MOD(D459,1),Цели!$B$10,Цели!$B$9),Цели!$B$10)-MEDIAN(NETWORKDAYS.INTL(C459,C459,1,Цели!$D$9:$D$38)*MOD(C459,1),Цели!$B$10,Цели!$B$9))*24)-N(F459)),2))</f>
        <v/>
      </c>
      <c r="H459" s="3">
        <f>IF(OR(C459="",E459=""),"",ROUND(MAX(0,MAX(0,((NETWORKDAYS.INTL(C459,E459,1,Цели!$D$9:$D$38)-1)*(Цели!$B$10-Цели!$B$9)+IF(NETWORKDAYS.INTL(E459,E459,1,Цели!$D$9:$D$38),MEDIAN(MOD(E459,1),Цели!$B$10,Цели!$B$9),Цели!$B$10)-MEDIAN(NETWORKDAYS.INTL(C459,C459,1,Цели!$D$9:$D$38)*MOD(C459,1),Цели!$B$10,Цели!$B$9))*24)-N(F459)),2))</f>
        <v/>
      </c>
      <c r="I459" s="3">
        <f>IF(G459="","",IF(G459&lt;=VLOOKUP(B459,Цели!$A$4:$C$6,2,FALSE),"Да","Нет"))</f>
        <v/>
      </c>
      <c r="J459" s="3">
        <f>IF(H459="","",IF(H459&lt;=VLOOKUP(B459,Цели!$A$4:$C$6,3,FALSE),"Да","Нет"))</f>
        <v/>
      </c>
    </row>
    <row r="460">
      <c r="A460" s="3">
        <f>IF(C460="","",ROW()-1)</f>
        <v/>
      </c>
      <c r="B460" s="3" t="n"/>
      <c r="C460" s="10" t="n"/>
      <c r="D460" s="10" t="n"/>
      <c r="E460" s="10" t="n"/>
      <c r="F460" s="3" t="n"/>
      <c r="G460" s="3">
        <f>IF(OR(C460="",D460=""),"",ROUND(MAX(0,MAX(0,((NETWORKDAYS.INTL(C460,D460,1,Цели!$D$9:$D$38)-1)*(Цели!$B$10-Цели!$B$9)+IF(NETWORKDAYS.INTL(D460,D460,1,Цели!$D$9:$D$38),MEDIAN(MOD(D460,1),Цели!$B$10,Цели!$B$9),Цели!$B$10)-MEDIAN(NETWORKDAYS.INTL(C460,C460,1,Цели!$D$9:$D$38)*MOD(C460,1),Цели!$B$10,Цели!$B$9))*24)-N(F460)),2))</f>
        <v/>
      </c>
      <c r="H460" s="3">
        <f>IF(OR(C460="",E460=""),"",ROUND(MAX(0,MAX(0,((NETWORKDAYS.INTL(C460,E460,1,Цели!$D$9:$D$38)-1)*(Цели!$B$10-Цели!$B$9)+IF(NETWORKDAYS.INTL(E460,E460,1,Цели!$D$9:$D$38),MEDIAN(MOD(E460,1),Цели!$B$10,Цели!$B$9),Цели!$B$10)-MEDIAN(NETWORKDAYS.INTL(C460,C460,1,Цели!$D$9:$D$38)*MOD(C460,1),Цели!$B$10,Цели!$B$9))*24)-N(F460)),2))</f>
        <v/>
      </c>
      <c r="I460" s="3">
        <f>IF(G460="","",IF(G460&lt;=VLOOKUP(B460,Цели!$A$4:$C$6,2,FALSE),"Да","Нет"))</f>
        <v/>
      </c>
      <c r="J460" s="3">
        <f>IF(H460="","",IF(H460&lt;=VLOOKUP(B460,Цели!$A$4:$C$6,3,FALSE),"Да","Нет"))</f>
        <v/>
      </c>
    </row>
    <row r="461">
      <c r="A461" s="3">
        <f>IF(C461="","",ROW()-1)</f>
        <v/>
      </c>
      <c r="B461" s="3" t="n"/>
      <c r="C461" s="10" t="n"/>
      <c r="D461" s="10" t="n"/>
      <c r="E461" s="10" t="n"/>
      <c r="F461" s="3" t="n"/>
      <c r="G461" s="3">
        <f>IF(OR(C461="",D461=""),"",ROUND(MAX(0,MAX(0,((NETWORKDAYS.INTL(C461,D461,1,Цели!$D$9:$D$38)-1)*(Цели!$B$10-Цели!$B$9)+IF(NETWORKDAYS.INTL(D461,D461,1,Цели!$D$9:$D$38),MEDIAN(MOD(D461,1),Цели!$B$10,Цели!$B$9),Цели!$B$10)-MEDIAN(NETWORKDAYS.INTL(C461,C461,1,Цели!$D$9:$D$38)*MOD(C461,1),Цели!$B$10,Цели!$B$9))*24)-N(F461)),2))</f>
        <v/>
      </c>
      <c r="H461" s="3">
        <f>IF(OR(C461="",E461=""),"",ROUND(MAX(0,MAX(0,((NETWORKDAYS.INTL(C461,E461,1,Цели!$D$9:$D$38)-1)*(Цели!$B$10-Цели!$B$9)+IF(NETWORKDAYS.INTL(E461,E461,1,Цели!$D$9:$D$38),MEDIAN(MOD(E461,1),Цели!$B$10,Цели!$B$9),Цели!$B$10)-MEDIAN(NETWORKDAYS.INTL(C461,C461,1,Цели!$D$9:$D$38)*MOD(C461,1),Цели!$B$10,Цели!$B$9))*24)-N(F461)),2))</f>
        <v/>
      </c>
      <c r="I461" s="3">
        <f>IF(G461="","",IF(G461&lt;=VLOOKUP(B461,Цели!$A$4:$C$6,2,FALSE),"Да","Нет"))</f>
        <v/>
      </c>
      <c r="J461" s="3">
        <f>IF(H461="","",IF(H461&lt;=VLOOKUP(B461,Цели!$A$4:$C$6,3,FALSE),"Да","Нет"))</f>
        <v/>
      </c>
    </row>
    <row r="462">
      <c r="A462" s="3">
        <f>IF(C462="","",ROW()-1)</f>
        <v/>
      </c>
      <c r="B462" s="3" t="n"/>
      <c r="C462" s="10" t="n"/>
      <c r="D462" s="10" t="n"/>
      <c r="E462" s="10" t="n"/>
      <c r="F462" s="3" t="n"/>
      <c r="G462" s="3">
        <f>IF(OR(C462="",D462=""),"",ROUND(MAX(0,MAX(0,((NETWORKDAYS.INTL(C462,D462,1,Цели!$D$9:$D$38)-1)*(Цели!$B$10-Цели!$B$9)+IF(NETWORKDAYS.INTL(D462,D462,1,Цели!$D$9:$D$38),MEDIAN(MOD(D462,1),Цели!$B$10,Цели!$B$9),Цели!$B$10)-MEDIAN(NETWORKDAYS.INTL(C462,C462,1,Цели!$D$9:$D$38)*MOD(C462,1),Цели!$B$10,Цели!$B$9))*24)-N(F462)),2))</f>
        <v/>
      </c>
      <c r="H462" s="3">
        <f>IF(OR(C462="",E462=""),"",ROUND(MAX(0,MAX(0,((NETWORKDAYS.INTL(C462,E462,1,Цели!$D$9:$D$38)-1)*(Цели!$B$10-Цели!$B$9)+IF(NETWORKDAYS.INTL(E462,E462,1,Цели!$D$9:$D$38),MEDIAN(MOD(E462,1),Цели!$B$10,Цели!$B$9),Цели!$B$10)-MEDIAN(NETWORKDAYS.INTL(C462,C462,1,Цели!$D$9:$D$38)*MOD(C462,1),Цели!$B$10,Цели!$B$9))*24)-N(F462)),2))</f>
        <v/>
      </c>
      <c r="I462" s="3">
        <f>IF(G462="","",IF(G462&lt;=VLOOKUP(B462,Цели!$A$4:$C$6,2,FALSE),"Да","Нет"))</f>
        <v/>
      </c>
      <c r="J462" s="3">
        <f>IF(H462="","",IF(H462&lt;=VLOOKUP(B462,Цели!$A$4:$C$6,3,FALSE),"Да","Нет"))</f>
        <v/>
      </c>
    </row>
    <row r="463">
      <c r="A463" s="3">
        <f>IF(C463="","",ROW()-1)</f>
        <v/>
      </c>
      <c r="B463" s="3" t="n"/>
      <c r="C463" s="10" t="n"/>
      <c r="D463" s="10" t="n"/>
      <c r="E463" s="10" t="n"/>
      <c r="F463" s="3" t="n"/>
      <c r="G463" s="3">
        <f>IF(OR(C463="",D463=""),"",ROUND(MAX(0,MAX(0,((NETWORKDAYS.INTL(C463,D463,1,Цели!$D$9:$D$38)-1)*(Цели!$B$10-Цели!$B$9)+IF(NETWORKDAYS.INTL(D463,D463,1,Цели!$D$9:$D$38),MEDIAN(MOD(D463,1),Цели!$B$10,Цели!$B$9),Цели!$B$10)-MEDIAN(NETWORKDAYS.INTL(C463,C463,1,Цели!$D$9:$D$38)*MOD(C463,1),Цели!$B$10,Цели!$B$9))*24)-N(F463)),2))</f>
        <v/>
      </c>
      <c r="H463" s="3">
        <f>IF(OR(C463="",E463=""),"",ROUND(MAX(0,MAX(0,((NETWORKDAYS.INTL(C463,E463,1,Цели!$D$9:$D$38)-1)*(Цели!$B$10-Цели!$B$9)+IF(NETWORKDAYS.INTL(E463,E463,1,Цели!$D$9:$D$38),MEDIAN(MOD(E463,1),Цели!$B$10,Цели!$B$9),Цели!$B$10)-MEDIAN(NETWORKDAYS.INTL(C463,C463,1,Цели!$D$9:$D$38)*MOD(C463,1),Цели!$B$10,Цели!$B$9))*24)-N(F463)),2))</f>
        <v/>
      </c>
      <c r="I463" s="3">
        <f>IF(G463="","",IF(G463&lt;=VLOOKUP(B463,Цели!$A$4:$C$6,2,FALSE),"Да","Нет"))</f>
        <v/>
      </c>
      <c r="J463" s="3">
        <f>IF(H463="","",IF(H463&lt;=VLOOKUP(B463,Цели!$A$4:$C$6,3,FALSE),"Да","Нет"))</f>
        <v/>
      </c>
    </row>
    <row r="464">
      <c r="A464" s="3">
        <f>IF(C464="","",ROW()-1)</f>
        <v/>
      </c>
      <c r="B464" s="3" t="n"/>
      <c r="C464" s="10" t="n"/>
      <c r="D464" s="10" t="n"/>
      <c r="E464" s="10" t="n"/>
      <c r="F464" s="3" t="n"/>
      <c r="G464" s="3">
        <f>IF(OR(C464="",D464=""),"",ROUND(MAX(0,MAX(0,((NETWORKDAYS.INTL(C464,D464,1,Цели!$D$9:$D$38)-1)*(Цели!$B$10-Цели!$B$9)+IF(NETWORKDAYS.INTL(D464,D464,1,Цели!$D$9:$D$38),MEDIAN(MOD(D464,1),Цели!$B$10,Цели!$B$9),Цели!$B$10)-MEDIAN(NETWORKDAYS.INTL(C464,C464,1,Цели!$D$9:$D$38)*MOD(C464,1),Цели!$B$10,Цели!$B$9))*24)-N(F464)),2))</f>
        <v/>
      </c>
      <c r="H464" s="3">
        <f>IF(OR(C464="",E464=""),"",ROUND(MAX(0,MAX(0,((NETWORKDAYS.INTL(C464,E464,1,Цели!$D$9:$D$38)-1)*(Цели!$B$10-Цели!$B$9)+IF(NETWORKDAYS.INTL(E464,E464,1,Цели!$D$9:$D$38),MEDIAN(MOD(E464,1),Цели!$B$10,Цели!$B$9),Цели!$B$10)-MEDIAN(NETWORKDAYS.INTL(C464,C464,1,Цели!$D$9:$D$38)*MOD(C464,1),Цели!$B$10,Цели!$B$9))*24)-N(F464)),2))</f>
        <v/>
      </c>
      <c r="I464" s="3">
        <f>IF(G464="","",IF(G464&lt;=VLOOKUP(B464,Цели!$A$4:$C$6,2,FALSE),"Да","Нет"))</f>
        <v/>
      </c>
      <c r="J464" s="3">
        <f>IF(H464="","",IF(H464&lt;=VLOOKUP(B464,Цели!$A$4:$C$6,3,FALSE),"Да","Нет"))</f>
        <v/>
      </c>
    </row>
    <row r="465">
      <c r="A465" s="3">
        <f>IF(C465="","",ROW()-1)</f>
        <v/>
      </c>
      <c r="B465" s="3" t="n"/>
      <c r="C465" s="10" t="n"/>
      <c r="D465" s="10" t="n"/>
      <c r="E465" s="10" t="n"/>
      <c r="F465" s="3" t="n"/>
      <c r="G465" s="3">
        <f>IF(OR(C465="",D465=""),"",ROUND(MAX(0,MAX(0,((NETWORKDAYS.INTL(C465,D465,1,Цели!$D$9:$D$38)-1)*(Цели!$B$10-Цели!$B$9)+IF(NETWORKDAYS.INTL(D465,D465,1,Цели!$D$9:$D$38),MEDIAN(MOD(D465,1),Цели!$B$10,Цели!$B$9),Цели!$B$10)-MEDIAN(NETWORKDAYS.INTL(C465,C465,1,Цели!$D$9:$D$38)*MOD(C465,1),Цели!$B$10,Цели!$B$9))*24)-N(F465)),2))</f>
        <v/>
      </c>
      <c r="H465" s="3">
        <f>IF(OR(C465="",E465=""),"",ROUND(MAX(0,MAX(0,((NETWORKDAYS.INTL(C465,E465,1,Цели!$D$9:$D$38)-1)*(Цели!$B$10-Цели!$B$9)+IF(NETWORKDAYS.INTL(E465,E465,1,Цели!$D$9:$D$38),MEDIAN(MOD(E465,1),Цели!$B$10,Цели!$B$9),Цели!$B$10)-MEDIAN(NETWORKDAYS.INTL(C465,C465,1,Цели!$D$9:$D$38)*MOD(C465,1),Цели!$B$10,Цели!$B$9))*24)-N(F465)),2))</f>
        <v/>
      </c>
      <c r="I465" s="3">
        <f>IF(G465="","",IF(G465&lt;=VLOOKUP(B465,Цели!$A$4:$C$6,2,FALSE),"Да","Нет"))</f>
        <v/>
      </c>
      <c r="J465" s="3">
        <f>IF(H465="","",IF(H465&lt;=VLOOKUP(B465,Цели!$A$4:$C$6,3,FALSE),"Да","Нет"))</f>
        <v/>
      </c>
    </row>
    <row r="466">
      <c r="A466" s="3">
        <f>IF(C466="","",ROW()-1)</f>
        <v/>
      </c>
      <c r="B466" s="3" t="n"/>
      <c r="C466" s="10" t="n"/>
      <c r="D466" s="10" t="n"/>
      <c r="E466" s="10" t="n"/>
      <c r="F466" s="3" t="n"/>
      <c r="G466" s="3">
        <f>IF(OR(C466="",D466=""),"",ROUND(MAX(0,MAX(0,((NETWORKDAYS.INTL(C466,D466,1,Цели!$D$9:$D$38)-1)*(Цели!$B$10-Цели!$B$9)+IF(NETWORKDAYS.INTL(D466,D466,1,Цели!$D$9:$D$38),MEDIAN(MOD(D466,1),Цели!$B$10,Цели!$B$9),Цели!$B$10)-MEDIAN(NETWORKDAYS.INTL(C466,C466,1,Цели!$D$9:$D$38)*MOD(C466,1),Цели!$B$10,Цели!$B$9))*24)-N(F466)),2))</f>
        <v/>
      </c>
      <c r="H466" s="3">
        <f>IF(OR(C466="",E466=""),"",ROUND(MAX(0,MAX(0,((NETWORKDAYS.INTL(C466,E466,1,Цели!$D$9:$D$38)-1)*(Цели!$B$10-Цели!$B$9)+IF(NETWORKDAYS.INTL(E466,E466,1,Цели!$D$9:$D$38),MEDIAN(MOD(E466,1),Цели!$B$10,Цели!$B$9),Цели!$B$10)-MEDIAN(NETWORKDAYS.INTL(C466,C466,1,Цели!$D$9:$D$38)*MOD(C466,1),Цели!$B$10,Цели!$B$9))*24)-N(F466)),2))</f>
        <v/>
      </c>
      <c r="I466" s="3">
        <f>IF(G466="","",IF(G466&lt;=VLOOKUP(B466,Цели!$A$4:$C$6,2,FALSE),"Да","Нет"))</f>
        <v/>
      </c>
      <c r="J466" s="3">
        <f>IF(H466="","",IF(H466&lt;=VLOOKUP(B466,Цели!$A$4:$C$6,3,FALSE),"Да","Нет"))</f>
        <v/>
      </c>
    </row>
    <row r="467">
      <c r="A467" s="3">
        <f>IF(C467="","",ROW()-1)</f>
        <v/>
      </c>
      <c r="B467" s="3" t="n"/>
      <c r="C467" s="10" t="n"/>
      <c r="D467" s="10" t="n"/>
      <c r="E467" s="10" t="n"/>
      <c r="F467" s="3" t="n"/>
      <c r="G467" s="3">
        <f>IF(OR(C467="",D467=""),"",ROUND(MAX(0,MAX(0,((NETWORKDAYS.INTL(C467,D467,1,Цели!$D$9:$D$38)-1)*(Цели!$B$10-Цели!$B$9)+IF(NETWORKDAYS.INTL(D467,D467,1,Цели!$D$9:$D$38),MEDIAN(MOD(D467,1),Цели!$B$10,Цели!$B$9),Цели!$B$10)-MEDIAN(NETWORKDAYS.INTL(C467,C467,1,Цели!$D$9:$D$38)*MOD(C467,1),Цели!$B$10,Цели!$B$9))*24)-N(F467)),2))</f>
        <v/>
      </c>
      <c r="H467" s="3">
        <f>IF(OR(C467="",E467=""),"",ROUND(MAX(0,MAX(0,((NETWORKDAYS.INTL(C467,E467,1,Цели!$D$9:$D$38)-1)*(Цели!$B$10-Цели!$B$9)+IF(NETWORKDAYS.INTL(E467,E467,1,Цели!$D$9:$D$38),MEDIAN(MOD(E467,1),Цели!$B$10,Цели!$B$9),Цели!$B$10)-MEDIAN(NETWORKDAYS.INTL(C467,C467,1,Цели!$D$9:$D$38)*MOD(C467,1),Цели!$B$10,Цели!$B$9))*24)-N(F467)),2))</f>
        <v/>
      </c>
      <c r="I467" s="3">
        <f>IF(G467="","",IF(G467&lt;=VLOOKUP(B467,Цели!$A$4:$C$6,2,FALSE),"Да","Нет"))</f>
        <v/>
      </c>
      <c r="J467" s="3">
        <f>IF(H467="","",IF(H467&lt;=VLOOKUP(B467,Цели!$A$4:$C$6,3,FALSE),"Да","Нет"))</f>
        <v/>
      </c>
    </row>
    <row r="468">
      <c r="A468" s="3">
        <f>IF(C468="","",ROW()-1)</f>
        <v/>
      </c>
      <c r="B468" s="3" t="n"/>
      <c r="C468" s="10" t="n"/>
      <c r="D468" s="10" t="n"/>
      <c r="E468" s="10" t="n"/>
      <c r="F468" s="3" t="n"/>
      <c r="G468" s="3">
        <f>IF(OR(C468="",D468=""),"",ROUND(MAX(0,MAX(0,((NETWORKDAYS.INTL(C468,D468,1,Цели!$D$9:$D$38)-1)*(Цели!$B$10-Цели!$B$9)+IF(NETWORKDAYS.INTL(D468,D468,1,Цели!$D$9:$D$38),MEDIAN(MOD(D468,1),Цели!$B$10,Цели!$B$9),Цели!$B$10)-MEDIAN(NETWORKDAYS.INTL(C468,C468,1,Цели!$D$9:$D$38)*MOD(C468,1),Цели!$B$10,Цели!$B$9))*24)-N(F468)),2))</f>
        <v/>
      </c>
      <c r="H468" s="3">
        <f>IF(OR(C468="",E468=""),"",ROUND(MAX(0,MAX(0,((NETWORKDAYS.INTL(C468,E468,1,Цели!$D$9:$D$38)-1)*(Цели!$B$10-Цели!$B$9)+IF(NETWORKDAYS.INTL(E468,E468,1,Цели!$D$9:$D$38),MEDIAN(MOD(E468,1),Цели!$B$10,Цели!$B$9),Цели!$B$10)-MEDIAN(NETWORKDAYS.INTL(C468,C468,1,Цели!$D$9:$D$38)*MOD(C468,1),Цели!$B$10,Цели!$B$9))*24)-N(F468)),2))</f>
        <v/>
      </c>
      <c r="I468" s="3">
        <f>IF(G468="","",IF(G468&lt;=VLOOKUP(B468,Цели!$A$4:$C$6,2,FALSE),"Да","Нет"))</f>
        <v/>
      </c>
      <c r="J468" s="3">
        <f>IF(H468="","",IF(H468&lt;=VLOOKUP(B468,Цели!$A$4:$C$6,3,FALSE),"Да","Нет"))</f>
        <v/>
      </c>
    </row>
    <row r="469">
      <c r="A469" s="3">
        <f>IF(C469="","",ROW()-1)</f>
        <v/>
      </c>
      <c r="B469" s="3" t="n"/>
      <c r="C469" s="10" t="n"/>
      <c r="D469" s="10" t="n"/>
      <c r="E469" s="10" t="n"/>
      <c r="F469" s="3" t="n"/>
      <c r="G469" s="3">
        <f>IF(OR(C469="",D469=""),"",ROUND(MAX(0,MAX(0,((NETWORKDAYS.INTL(C469,D469,1,Цели!$D$9:$D$38)-1)*(Цели!$B$10-Цели!$B$9)+IF(NETWORKDAYS.INTL(D469,D469,1,Цели!$D$9:$D$38),MEDIAN(MOD(D469,1),Цели!$B$10,Цели!$B$9),Цели!$B$10)-MEDIAN(NETWORKDAYS.INTL(C469,C469,1,Цели!$D$9:$D$38)*MOD(C469,1),Цели!$B$10,Цели!$B$9))*24)-N(F469)),2))</f>
        <v/>
      </c>
      <c r="H469" s="3">
        <f>IF(OR(C469="",E469=""),"",ROUND(MAX(0,MAX(0,((NETWORKDAYS.INTL(C469,E469,1,Цели!$D$9:$D$38)-1)*(Цели!$B$10-Цели!$B$9)+IF(NETWORKDAYS.INTL(E469,E469,1,Цели!$D$9:$D$38),MEDIAN(MOD(E469,1),Цели!$B$10,Цели!$B$9),Цели!$B$10)-MEDIAN(NETWORKDAYS.INTL(C469,C469,1,Цели!$D$9:$D$38)*MOD(C469,1),Цели!$B$10,Цели!$B$9))*24)-N(F469)),2))</f>
        <v/>
      </c>
      <c r="I469" s="3">
        <f>IF(G469="","",IF(G469&lt;=VLOOKUP(B469,Цели!$A$4:$C$6,2,FALSE),"Да","Нет"))</f>
        <v/>
      </c>
      <c r="J469" s="3">
        <f>IF(H469="","",IF(H469&lt;=VLOOKUP(B469,Цели!$A$4:$C$6,3,FALSE),"Да","Нет"))</f>
        <v/>
      </c>
    </row>
    <row r="470">
      <c r="A470" s="3">
        <f>IF(C470="","",ROW()-1)</f>
        <v/>
      </c>
      <c r="B470" s="3" t="n"/>
      <c r="C470" s="10" t="n"/>
      <c r="D470" s="10" t="n"/>
      <c r="E470" s="10" t="n"/>
      <c r="F470" s="3" t="n"/>
      <c r="G470" s="3">
        <f>IF(OR(C470="",D470=""),"",ROUND(MAX(0,MAX(0,((NETWORKDAYS.INTL(C470,D470,1,Цели!$D$9:$D$38)-1)*(Цели!$B$10-Цели!$B$9)+IF(NETWORKDAYS.INTL(D470,D470,1,Цели!$D$9:$D$38),MEDIAN(MOD(D470,1),Цели!$B$10,Цели!$B$9),Цели!$B$10)-MEDIAN(NETWORKDAYS.INTL(C470,C470,1,Цели!$D$9:$D$38)*MOD(C470,1),Цели!$B$10,Цели!$B$9))*24)-N(F470)),2))</f>
        <v/>
      </c>
      <c r="H470" s="3">
        <f>IF(OR(C470="",E470=""),"",ROUND(MAX(0,MAX(0,((NETWORKDAYS.INTL(C470,E470,1,Цели!$D$9:$D$38)-1)*(Цели!$B$10-Цели!$B$9)+IF(NETWORKDAYS.INTL(E470,E470,1,Цели!$D$9:$D$38),MEDIAN(MOD(E470,1),Цели!$B$10,Цели!$B$9),Цели!$B$10)-MEDIAN(NETWORKDAYS.INTL(C470,C470,1,Цели!$D$9:$D$38)*MOD(C470,1),Цели!$B$10,Цели!$B$9))*24)-N(F470)),2))</f>
        <v/>
      </c>
      <c r="I470" s="3">
        <f>IF(G470="","",IF(G470&lt;=VLOOKUP(B470,Цели!$A$4:$C$6,2,FALSE),"Да","Нет"))</f>
        <v/>
      </c>
      <c r="J470" s="3">
        <f>IF(H470="","",IF(H470&lt;=VLOOKUP(B470,Цели!$A$4:$C$6,3,FALSE),"Да","Нет"))</f>
        <v/>
      </c>
    </row>
    <row r="471">
      <c r="A471" s="3">
        <f>IF(C471="","",ROW()-1)</f>
        <v/>
      </c>
      <c r="B471" s="3" t="n"/>
      <c r="C471" s="10" t="n"/>
      <c r="D471" s="10" t="n"/>
      <c r="E471" s="10" t="n"/>
      <c r="F471" s="3" t="n"/>
      <c r="G471" s="3">
        <f>IF(OR(C471="",D471=""),"",ROUND(MAX(0,MAX(0,((NETWORKDAYS.INTL(C471,D471,1,Цели!$D$9:$D$38)-1)*(Цели!$B$10-Цели!$B$9)+IF(NETWORKDAYS.INTL(D471,D471,1,Цели!$D$9:$D$38),MEDIAN(MOD(D471,1),Цели!$B$10,Цели!$B$9),Цели!$B$10)-MEDIAN(NETWORKDAYS.INTL(C471,C471,1,Цели!$D$9:$D$38)*MOD(C471,1),Цели!$B$10,Цели!$B$9))*24)-N(F471)),2))</f>
        <v/>
      </c>
      <c r="H471" s="3">
        <f>IF(OR(C471="",E471=""),"",ROUND(MAX(0,MAX(0,((NETWORKDAYS.INTL(C471,E471,1,Цели!$D$9:$D$38)-1)*(Цели!$B$10-Цели!$B$9)+IF(NETWORKDAYS.INTL(E471,E471,1,Цели!$D$9:$D$38),MEDIAN(MOD(E471,1),Цели!$B$10,Цели!$B$9),Цели!$B$10)-MEDIAN(NETWORKDAYS.INTL(C471,C471,1,Цели!$D$9:$D$38)*MOD(C471,1),Цели!$B$10,Цели!$B$9))*24)-N(F471)),2))</f>
        <v/>
      </c>
      <c r="I471" s="3">
        <f>IF(G471="","",IF(G471&lt;=VLOOKUP(B471,Цели!$A$4:$C$6,2,FALSE),"Да","Нет"))</f>
        <v/>
      </c>
      <c r="J471" s="3">
        <f>IF(H471="","",IF(H471&lt;=VLOOKUP(B471,Цели!$A$4:$C$6,3,FALSE),"Да","Нет"))</f>
        <v/>
      </c>
    </row>
    <row r="472">
      <c r="A472" s="3">
        <f>IF(C472="","",ROW()-1)</f>
        <v/>
      </c>
      <c r="B472" s="3" t="n"/>
      <c r="C472" s="10" t="n"/>
      <c r="D472" s="10" t="n"/>
      <c r="E472" s="10" t="n"/>
      <c r="F472" s="3" t="n"/>
      <c r="G472" s="3">
        <f>IF(OR(C472="",D472=""),"",ROUND(MAX(0,MAX(0,((NETWORKDAYS.INTL(C472,D472,1,Цели!$D$9:$D$38)-1)*(Цели!$B$10-Цели!$B$9)+IF(NETWORKDAYS.INTL(D472,D472,1,Цели!$D$9:$D$38),MEDIAN(MOD(D472,1),Цели!$B$10,Цели!$B$9),Цели!$B$10)-MEDIAN(NETWORKDAYS.INTL(C472,C472,1,Цели!$D$9:$D$38)*MOD(C472,1),Цели!$B$10,Цели!$B$9))*24)-N(F472)),2))</f>
        <v/>
      </c>
      <c r="H472" s="3">
        <f>IF(OR(C472="",E472=""),"",ROUND(MAX(0,MAX(0,((NETWORKDAYS.INTL(C472,E472,1,Цели!$D$9:$D$38)-1)*(Цели!$B$10-Цели!$B$9)+IF(NETWORKDAYS.INTL(E472,E472,1,Цели!$D$9:$D$38),MEDIAN(MOD(E472,1),Цели!$B$10,Цели!$B$9),Цели!$B$10)-MEDIAN(NETWORKDAYS.INTL(C472,C472,1,Цели!$D$9:$D$38)*MOD(C472,1),Цели!$B$10,Цели!$B$9))*24)-N(F472)),2))</f>
        <v/>
      </c>
      <c r="I472" s="3">
        <f>IF(G472="","",IF(G472&lt;=VLOOKUP(B472,Цели!$A$4:$C$6,2,FALSE),"Да","Нет"))</f>
        <v/>
      </c>
      <c r="J472" s="3">
        <f>IF(H472="","",IF(H472&lt;=VLOOKUP(B472,Цели!$A$4:$C$6,3,FALSE),"Да","Нет"))</f>
        <v/>
      </c>
    </row>
    <row r="473">
      <c r="A473" s="3">
        <f>IF(C473="","",ROW()-1)</f>
        <v/>
      </c>
      <c r="B473" s="3" t="n"/>
      <c r="C473" s="10" t="n"/>
      <c r="D473" s="10" t="n"/>
      <c r="E473" s="10" t="n"/>
      <c r="F473" s="3" t="n"/>
      <c r="G473" s="3">
        <f>IF(OR(C473="",D473=""),"",ROUND(MAX(0,MAX(0,((NETWORKDAYS.INTL(C473,D473,1,Цели!$D$9:$D$38)-1)*(Цели!$B$10-Цели!$B$9)+IF(NETWORKDAYS.INTL(D473,D473,1,Цели!$D$9:$D$38),MEDIAN(MOD(D473,1),Цели!$B$10,Цели!$B$9),Цели!$B$10)-MEDIAN(NETWORKDAYS.INTL(C473,C473,1,Цели!$D$9:$D$38)*MOD(C473,1),Цели!$B$10,Цели!$B$9))*24)-N(F473)),2))</f>
        <v/>
      </c>
      <c r="H473" s="3">
        <f>IF(OR(C473="",E473=""),"",ROUND(MAX(0,MAX(0,((NETWORKDAYS.INTL(C473,E473,1,Цели!$D$9:$D$38)-1)*(Цели!$B$10-Цели!$B$9)+IF(NETWORKDAYS.INTL(E473,E473,1,Цели!$D$9:$D$38),MEDIAN(MOD(E473,1),Цели!$B$10,Цели!$B$9),Цели!$B$10)-MEDIAN(NETWORKDAYS.INTL(C473,C473,1,Цели!$D$9:$D$38)*MOD(C473,1),Цели!$B$10,Цели!$B$9))*24)-N(F473)),2))</f>
        <v/>
      </c>
      <c r="I473" s="3">
        <f>IF(G473="","",IF(G473&lt;=VLOOKUP(B473,Цели!$A$4:$C$6,2,FALSE),"Да","Нет"))</f>
        <v/>
      </c>
      <c r="J473" s="3">
        <f>IF(H473="","",IF(H473&lt;=VLOOKUP(B473,Цели!$A$4:$C$6,3,FALSE),"Да","Нет"))</f>
        <v/>
      </c>
    </row>
    <row r="474">
      <c r="A474" s="3">
        <f>IF(C474="","",ROW()-1)</f>
        <v/>
      </c>
      <c r="B474" s="3" t="n"/>
      <c r="C474" s="10" t="n"/>
      <c r="D474" s="10" t="n"/>
      <c r="E474" s="10" t="n"/>
      <c r="F474" s="3" t="n"/>
      <c r="G474" s="3">
        <f>IF(OR(C474="",D474=""),"",ROUND(MAX(0,MAX(0,((NETWORKDAYS.INTL(C474,D474,1,Цели!$D$9:$D$38)-1)*(Цели!$B$10-Цели!$B$9)+IF(NETWORKDAYS.INTL(D474,D474,1,Цели!$D$9:$D$38),MEDIAN(MOD(D474,1),Цели!$B$10,Цели!$B$9),Цели!$B$10)-MEDIAN(NETWORKDAYS.INTL(C474,C474,1,Цели!$D$9:$D$38)*MOD(C474,1),Цели!$B$10,Цели!$B$9))*24)-N(F474)),2))</f>
        <v/>
      </c>
      <c r="H474" s="3">
        <f>IF(OR(C474="",E474=""),"",ROUND(MAX(0,MAX(0,((NETWORKDAYS.INTL(C474,E474,1,Цели!$D$9:$D$38)-1)*(Цели!$B$10-Цели!$B$9)+IF(NETWORKDAYS.INTL(E474,E474,1,Цели!$D$9:$D$38),MEDIAN(MOD(E474,1),Цели!$B$10,Цели!$B$9),Цели!$B$10)-MEDIAN(NETWORKDAYS.INTL(C474,C474,1,Цели!$D$9:$D$38)*MOD(C474,1),Цели!$B$10,Цели!$B$9))*24)-N(F474)),2))</f>
        <v/>
      </c>
      <c r="I474" s="3">
        <f>IF(G474="","",IF(G474&lt;=VLOOKUP(B474,Цели!$A$4:$C$6,2,FALSE),"Да","Нет"))</f>
        <v/>
      </c>
      <c r="J474" s="3">
        <f>IF(H474="","",IF(H474&lt;=VLOOKUP(B474,Цели!$A$4:$C$6,3,FALSE),"Да","Нет"))</f>
        <v/>
      </c>
    </row>
    <row r="475">
      <c r="A475" s="3">
        <f>IF(C475="","",ROW()-1)</f>
        <v/>
      </c>
      <c r="B475" s="3" t="n"/>
      <c r="C475" s="10" t="n"/>
      <c r="D475" s="10" t="n"/>
      <c r="E475" s="10" t="n"/>
      <c r="F475" s="3" t="n"/>
      <c r="G475" s="3">
        <f>IF(OR(C475="",D475=""),"",ROUND(MAX(0,MAX(0,((NETWORKDAYS.INTL(C475,D475,1,Цели!$D$9:$D$38)-1)*(Цели!$B$10-Цели!$B$9)+IF(NETWORKDAYS.INTL(D475,D475,1,Цели!$D$9:$D$38),MEDIAN(MOD(D475,1),Цели!$B$10,Цели!$B$9),Цели!$B$10)-MEDIAN(NETWORKDAYS.INTL(C475,C475,1,Цели!$D$9:$D$38)*MOD(C475,1),Цели!$B$10,Цели!$B$9))*24)-N(F475)),2))</f>
        <v/>
      </c>
      <c r="H475" s="3">
        <f>IF(OR(C475="",E475=""),"",ROUND(MAX(0,MAX(0,((NETWORKDAYS.INTL(C475,E475,1,Цели!$D$9:$D$38)-1)*(Цели!$B$10-Цели!$B$9)+IF(NETWORKDAYS.INTL(E475,E475,1,Цели!$D$9:$D$38),MEDIAN(MOD(E475,1),Цели!$B$10,Цели!$B$9),Цели!$B$10)-MEDIAN(NETWORKDAYS.INTL(C475,C475,1,Цели!$D$9:$D$38)*MOD(C475,1),Цели!$B$10,Цели!$B$9))*24)-N(F475)),2))</f>
        <v/>
      </c>
      <c r="I475" s="3">
        <f>IF(G475="","",IF(G475&lt;=VLOOKUP(B475,Цели!$A$4:$C$6,2,FALSE),"Да","Нет"))</f>
        <v/>
      </c>
      <c r="J475" s="3">
        <f>IF(H475="","",IF(H475&lt;=VLOOKUP(B475,Цели!$A$4:$C$6,3,FALSE),"Да","Нет"))</f>
        <v/>
      </c>
    </row>
    <row r="476">
      <c r="A476" s="3">
        <f>IF(C476="","",ROW()-1)</f>
        <v/>
      </c>
      <c r="B476" s="3" t="n"/>
      <c r="C476" s="10" t="n"/>
      <c r="D476" s="10" t="n"/>
      <c r="E476" s="10" t="n"/>
      <c r="F476" s="3" t="n"/>
      <c r="G476" s="3">
        <f>IF(OR(C476="",D476=""),"",ROUND(MAX(0,MAX(0,((NETWORKDAYS.INTL(C476,D476,1,Цели!$D$9:$D$38)-1)*(Цели!$B$10-Цели!$B$9)+IF(NETWORKDAYS.INTL(D476,D476,1,Цели!$D$9:$D$38),MEDIAN(MOD(D476,1),Цели!$B$10,Цели!$B$9),Цели!$B$10)-MEDIAN(NETWORKDAYS.INTL(C476,C476,1,Цели!$D$9:$D$38)*MOD(C476,1),Цели!$B$10,Цели!$B$9))*24)-N(F476)),2))</f>
        <v/>
      </c>
      <c r="H476" s="3">
        <f>IF(OR(C476="",E476=""),"",ROUND(MAX(0,MAX(0,((NETWORKDAYS.INTL(C476,E476,1,Цели!$D$9:$D$38)-1)*(Цели!$B$10-Цели!$B$9)+IF(NETWORKDAYS.INTL(E476,E476,1,Цели!$D$9:$D$38),MEDIAN(MOD(E476,1),Цели!$B$10,Цели!$B$9),Цели!$B$10)-MEDIAN(NETWORKDAYS.INTL(C476,C476,1,Цели!$D$9:$D$38)*MOD(C476,1),Цели!$B$10,Цели!$B$9))*24)-N(F476)),2))</f>
        <v/>
      </c>
      <c r="I476" s="3">
        <f>IF(G476="","",IF(G476&lt;=VLOOKUP(B476,Цели!$A$4:$C$6,2,FALSE),"Да","Нет"))</f>
        <v/>
      </c>
      <c r="J476" s="3">
        <f>IF(H476="","",IF(H476&lt;=VLOOKUP(B476,Цели!$A$4:$C$6,3,FALSE),"Да","Нет"))</f>
        <v/>
      </c>
    </row>
    <row r="477">
      <c r="A477" s="3">
        <f>IF(C477="","",ROW()-1)</f>
        <v/>
      </c>
      <c r="B477" s="3" t="n"/>
      <c r="C477" s="10" t="n"/>
      <c r="D477" s="10" t="n"/>
      <c r="E477" s="10" t="n"/>
      <c r="F477" s="3" t="n"/>
      <c r="G477" s="3">
        <f>IF(OR(C477="",D477=""),"",ROUND(MAX(0,MAX(0,((NETWORKDAYS.INTL(C477,D477,1,Цели!$D$9:$D$38)-1)*(Цели!$B$10-Цели!$B$9)+IF(NETWORKDAYS.INTL(D477,D477,1,Цели!$D$9:$D$38),MEDIAN(MOD(D477,1),Цели!$B$10,Цели!$B$9),Цели!$B$10)-MEDIAN(NETWORKDAYS.INTL(C477,C477,1,Цели!$D$9:$D$38)*MOD(C477,1),Цели!$B$10,Цели!$B$9))*24)-N(F477)),2))</f>
        <v/>
      </c>
      <c r="H477" s="3">
        <f>IF(OR(C477="",E477=""),"",ROUND(MAX(0,MAX(0,((NETWORKDAYS.INTL(C477,E477,1,Цели!$D$9:$D$38)-1)*(Цели!$B$10-Цели!$B$9)+IF(NETWORKDAYS.INTL(E477,E477,1,Цели!$D$9:$D$38),MEDIAN(MOD(E477,1),Цели!$B$10,Цели!$B$9),Цели!$B$10)-MEDIAN(NETWORKDAYS.INTL(C477,C477,1,Цели!$D$9:$D$38)*MOD(C477,1),Цели!$B$10,Цели!$B$9))*24)-N(F477)),2))</f>
        <v/>
      </c>
      <c r="I477" s="3">
        <f>IF(G477="","",IF(G477&lt;=VLOOKUP(B477,Цели!$A$4:$C$6,2,FALSE),"Да","Нет"))</f>
        <v/>
      </c>
      <c r="J477" s="3">
        <f>IF(H477="","",IF(H477&lt;=VLOOKUP(B477,Цели!$A$4:$C$6,3,FALSE),"Да","Нет"))</f>
        <v/>
      </c>
    </row>
    <row r="478">
      <c r="A478" s="3">
        <f>IF(C478="","",ROW()-1)</f>
        <v/>
      </c>
      <c r="B478" s="3" t="n"/>
      <c r="C478" s="10" t="n"/>
      <c r="D478" s="10" t="n"/>
      <c r="E478" s="10" t="n"/>
      <c r="F478" s="3" t="n"/>
      <c r="G478" s="3">
        <f>IF(OR(C478="",D478=""),"",ROUND(MAX(0,MAX(0,((NETWORKDAYS.INTL(C478,D478,1,Цели!$D$9:$D$38)-1)*(Цели!$B$10-Цели!$B$9)+IF(NETWORKDAYS.INTL(D478,D478,1,Цели!$D$9:$D$38),MEDIAN(MOD(D478,1),Цели!$B$10,Цели!$B$9),Цели!$B$10)-MEDIAN(NETWORKDAYS.INTL(C478,C478,1,Цели!$D$9:$D$38)*MOD(C478,1),Цели!$B$10,Цели!$B$9))*24)-N(F478)),2))</f>
        <v/>
      </c>
      <c r="H478" s="3">
        <f>IF(OR(C478="",E478=""),"",ROUND(MAX(0,MAX(0,((NETWORKDAYS.INTL(C478,E478,1,Цели!$D$9:$D$38)-1)*(Цели!$B$10-Цели!$B$9)+IF(NETWORKDAYS.INTL(E478,E478,1,Цели!$D$9:$D$38),MEDIAN(MOD(E478,1),Цели!$B$10,Цели!$B$9),Цели!$B$10)-MEDIAN(NETWORKDAYS.INTL(C478,C478,1,Цели!$D$9:$D$38)*MOD(C478,1),Цели!$B$10,Цели!$B$9))*24)-N(F478)),2))</f>
        <v/>
      </c>
      <c r="I478" s="3">
        <f>IF(G478="","",IF(G478&lt;=VLOOKUP(B478,Цели!$A$4:$C$6,2,FALSE),"Да","Нет"))</f>
        <v/>
      </c>
      <c r="J478" s="3">
        <f>IF(H478="","",IF(H478&lt;=VLOOKUP(B478,Цели!$A$4:$C$6,3,FALSE),"Да","Нет"))</f>
        <v/>
      </c>
    </row>
    <row r="479">
      <c r="A479" s="3">
        <f>IF(C479="","",ROW()-1)</f>
        <v/>
      </c>
      <c r="B479" s="3" t="n"/>
      <c r="C479" s="10" t="n"/>
      <c r="D479" s="10" t="n"/>
      <c r="E479" s="10" t="n"/>
      <c r="F479" s="3" t="n"/>
      <c r="G479" s="3">
        <f>IF(OR(C479="",D479=""),"",ROUND(MAX(0,MAX(0,((NETWORKDAYS.INTL(C479,D479,1,Цели!$D$9:$D$38)-1)*(Цели!$B$10-Цели!$B$9)+IF(NETWORKDAYS.INTL(D479,D479,1,Цели!$D$9:$D$38),MEDIAN(MOD(D479,1),Цели!$B$10,Цели!$B$9),Цели!$B$10)-MEDIAN(NETWORKDAYS.INTL(C479,C479,1,Цели!$D$9:$D$38)*MOD(C479,1),Цели!$B$10,Цели!$B$9))*24)-N(F479)),2))</f>
        <v/>
      </c>
      <c r="H479" s="3">
        <f>IF(OR(C479="",E479=""),"",ROUND(MAX(0,MAX(0,((NETWORKDAYS.INTL(C479,E479,1,Цели!$D$9:$D$38)-1)*(Цели!$B$10-Цели!$B$9)+IF(NETWORKDAYS.INTL(E479,E479,1,Цели!$D$9:$D$38),MEDIAN(MOD(E479,1),Цели!$B$10,Цели!$B$9),Цели!$B$10)-MEDIAN(NETWORKDAYS.INTL(C479,C479,1,Цели!$D$9:$D$38)*MOD(C479,1),Цели!$B$10,Цели!$B$9))*24)-N(F479)),2))</f>
        <v/>
      </c>
      <c r="I479" s="3">
        <f>IF(G479="","",IF(G479&lt;=VLOOKUP(B479,Цели!$A$4:$C$6,2,FALSE),"Да","Нет"))</f>
        <v/>
      </c>
      <c r="J479" s="3">
        <f>IF(H479="","",IF(H479&lt;=VLOOKUP(B479,Цели!$A$4:$C$6,3,FALSE),"Да","Нет"))</f>
        <v/>
      </c>
    </row>
    <row r="480">
      <c r="A480" s="3">
        <f>IF(C480="","",ROW()-1)</f>
        <v/>
      </c>
      <c r="B480" s="3" t="n"/>
      <c r="C480" s="10" t="n"/>
      <c r="D480" s="10" t="n"/>
      <c r="E480" s="10" t="n"/>
      <c r="F480" s="3" t="n"/>
      <c r="G480" s="3">
        <f>IF(OR(C480="",D480=""),"",ROUND(MAX(0,MAX(0,((NETWORKDAYS.INTL(C480,D480,1,Цели!$D$9:$D$38)-1)*(Цели!$B$10-Цели!$B$9)+IF(NETWORKDAYS.INTL(D480,D480,1,Цели!$D$9:$D$38),MEDIAN(MOD(D480,1),Цели!$B$10,Цели!$B$9),Цели!$B$10)-MEDIAN(NETWORKDAYS.INTL(C480,C480,1,Цели!$D$9:$D$38)*MOD(C480,1),Цели!$B$10,Цели!$B$9))*24)-N(F480)),2))</f>
        <v/>
      </c>
      <c r="H480" s="3">
        <f>IF(OR(C480="",E480=""),"",ROUND(MAX(0,MAX(0,((NETWORKDAYS.INTL(C480,E480,1,Цели!$D$9:$D$38)-1)*(Цели!$B$10-Цели!$B$9)+IF(NETWORKDAYS.INTL(E480,E480,1,Цели!$D$9:$D$38),MEDIAN(MOD(E480,1),Цели!$B$10,Цели!$B$9),Цели!$B$10)-MEDIAN(NETWORKDAYS.INTL(C480,C480,1,Цели!$D$9:$D$38)*MOD(C480,1),Цели!$B$10,Цели!$B$9))*24)-N(F480)),2))</f>
        <v/>
      </c>
      <c r="I480" s="3">
        <f>IF(G480="","",IF(G480&lt;=VLOOKUP(B480,Цели!$A$4:$C$6,2,FALSE),"Да","Нет"))</f>
        <v/>
      </c>
      <c r="J480" s="3">
        <f>IF(H480="","",IF(H480&lt;=VLOOKUP(B480,Цели!$A$4:$C$6,3,FALSE),"Да","Нет"))</f>
        <v/>
      </c>
    </row>
    <row r="481">
      <c r="A481" s="3">
        <f>IF(C481="","",ROW()-1)</f>
        <v/>
      </c>
      <c r="B481" s="3" t="n"/>
      <c r="C481" s="10" t="n"/>
      <c r="D481" s="10" t="n"/>
      <c r="E481" s="10" t="n"/>
      <c r="F481" s="3" t="n"/>
      <c r="G481" s="3">
        <f>IF(OR(C481="",D481=""),"",ROUND(MAX(0,MAX(0,((NETWORKDAYS.INTL(C481,D481,1,Цели!$D$9:$D$38)-1)*(Цели!$B$10-Цели!$B$9)+IF(NETWORKDAYS.INTL(D481,D481,1,Цели!$D$9:$D$38),MEDIAN(MOD(D481,1),Цели!$B$10,Цели!$B$9),Цели!$B$10)-MEDIAN(NETWORKDAYS.INTL(C481,C481,1,Цели!$D$9:$D$38)*MOD(C481,1),Цели!$B$10,Цели!$B$9))*24)-N(F481)),2))</f>
        <v/>
      </c>
      <c r="H481" s="3">
        <f>IF(OR(C481="",E481=""),"",ROUND(MAX(0,MAX(0,((NETWORKDAYS.INTL(C481,E481,1,Цели!$D$9:$D$38)-1)*(Цели!$B$10-Цели!$B$9)+IF(NETWORKDAYS.INTL(E481,E481,1,Цели!$D$9:$D$38),MEDIAN(MOD(E481,1),Цели!$B$10,Цели!$B$9),Цели!$B$10)-MEDIAN(NETWORKDAYS.INTL(C481,C481,1,Цели!$D$9:$D$38)*MOD(C481,1),Цели!$B$10,Цели!$B$9))*24)-N(F481)),2))</f>
        <v/>
      </c>
      <c r="I481" s="3">
        <f>IF(G481="","",IF(G481&lt;=VLOOKUP(B481,Цели!$A$4:$C$6,2,FALSE),"Да","Нет"))</f>
        <v/>
      </c>
      <c r="J481" s="3">
        <f>IF(H481="","",IF(H481&lt;=VLOOKUP(B481,Цели!$A$4:$C$6,3,FALSE),"Да","Нет"))</f>
        <v/>
      </c>
    </row>
    <row r="482">
      <c r="A482" s="3">
        <f>IF(C482="","",ROW()-1)</f>
        <v/>
      </c>
      <c r="B482" s="3" t="n"/>
      <c r="C482" s="10" t="n"/>
      <c r="D482" s="10" t="n"/>
      <c r="E482" s="10" t="n"/>
      <c r="F482" s="3" t="n"/>
      <c r="G482" s="3">
        <f>IF(OR(C482="",D482=""),"",ROUND(MAX(0,MAX(0,((NETWORKDAYS.INTL(C482,D482,1,Цели!$D$9:$D$38)-1)*(Цели!$B$10-Цели!$B$9)+IF(NETWORKDAYS.INTL(D482,D482,1,Цели!$D$9:$D$38),MEDIAN(MOD(D482,1),Цели!$B$10,Цели!$B$9),Цели!$B$10)-MEDIAN(NETWORKDAYS.INTL(C482,C482,1,Цели!$D$9:$D$38)*MOD(C482,1),Цели!$B$10,Цели!$B$9))*24)-N(F482)),2))</f>
        <v/>
      </c>
      <c r="H482" s="3">
        <f>IF(OR(C482="",E482=""),"",ROUND(MAX(0,MAX(0,((NETWORKDAYS.INTL(C482,E482,1,Цели!$D$9:$D$38)-1)*(Цели!$B$10-Цели!$B$9)+IF(NETWORKDAYS.INTL(E482,E482,1,Цели!$D$9:$D$38),MEDIAN(MOD(E482,1),Цели!$B$10,Цели!$B$9),Цели!$B$10)-MEDIAN(NETWORKDAYS.INTL(C482,C482,1,Цели!$D$9:$D$38)*MOD(C482,1),Цели!$B$10,Цели!$B$9))*24)-N(F482)),2))</f>
        <v/>
      </c>
      <c r="I482" s="3">
        <f>IF(G482="","",IF(G482&lt;=VLOOKUP(B482,Цели!$A$4:$C$6,2,FALSE),"Да","Нет"))</f>
        <v/>
      </c>
      <c r="J482" s="3">
        <f>IF(H482="","",IF(H482&lt;=VLOOKUP(B482,Цели!$A$4:$C$6,3,FALSE),"Да","Нет"))</f>
        <v/>
      </c>
    </row>
    <row r="483">
      <c r="A483" s="3">
        <f>IF(C483="","",ROW()-1)</f>
        <v/>
      </c>
      <c r="B483" s="3" t="n"/>
      <c r="C483" s="10" t="n"/>
      <c r="D483" s="10" t="n"/>
      <c r="E483" s="10" t="n"/>
      <c r="F483" s="3" t="n"/>
      <c r="G483" s="3">
        <f>IF(OR(C483="",D483=""),"",ROUND(MAX(0,MAX(0,((NETWORKDAYS.INTL(C483,D483,1,Цели!$D$9:$D$38)-1)*(Цели!$B$10-Цели!$B$9)+IF(NETWORKDAYS.INTL(D483,D483,1,Цели!$D$9:$D$38),MEDIAN(MOD(D483,1),Цели!$B$10,Цели!$B$9),Цели!$B$10)-MEDIAN(NETWORKDAYS.INTL(C483,C483,1,Цели!$D$9:$D$38)*MOD(C483,1),Цели!$B$10,Цели!$B$9))*24)-N(F483)),2))</f>
        <v/>
      </c>
      <c r="H483" s="3">
        <f>IF(OR(C483="",E483=""),"",ROUND(MAX(0,MAX(0,((NETWORKDAYS.INTL(C483,E483,1,Цели!$D$9:$D$38)-1)*(Цели!$B$10-Цели!$B$9)+IF(NETWORKDAYS.INTL(E483,E483,1,Цели!$D$9:$D$38),MEDIAN(MOD(E483,1),Цели!$B$10,Цели!$B$9),Цели!$B$10)-MEDIAN(NETWORKDAYS.INTL(C483,C483,1,Цели!$D$9:$D$38)*MOD(C483,1),Цели!$B$10,Цели!$B$9))*24)-N(F483)),2))</f>
        <v/>
      </c>
      <c r="I483" s="3">
        <f>IF(G483="","",IF(G483&lt;=VLOOKUP(B483,Цели!$A$4:$C$6,2,FALSE),"Да","Нет"))</f>
        <v/>
      </c>
      <c r="J483" s="3">
        <f>IF(H483="","",IF(H483&lt;=VLOOKUP(B483,Цели!$A$4:$C$6,3,FALSE),"Да","Нет"))</f>
        <v/>
      </c>
    </row>
    <row r="484">
      <c r="A484" s="3">
        <f>IF(C484="","",ROW()-1)</f>
        <v/>
      </c>
      <c r="B484" s="3" t="n"/>
      <c r="C484" s="10" t="n"/>
      <c r="D484" s="10" t="n"/>
      <c r="E484" s="10" t="n"/>
      <c r="F484" s="3" t="n"/>
      <c r="G484" s="3">
        <f>IF(OR(C484="",D484=""),"",ROUND(MAX(0,MAX(0,((NETWORKDAYS.INTL(C484,D484,1,Цели!$D$9:$D$38)-1)*(Цели!$B$10-Цели!$B$9)+IF(NETWORKDAYS.INTL(D484,D484,1,Цели!$D$9:$D$38),MEDIAN(MOD(D484,1),Цели!$B$10,Цели!$B$9),Цели!$B$10)-MEDIAN(NETWORKDAYS.INTL(C484,C484,1,Цели!$D$9:$D$38)*MOD(C484,1),Цели!$B$10,Цели!$B$9))*24)-N(F484)),2))</f>
        <v/>
      </c>
      <c r="H484" s="3">
        <f>IF(OR(C484="",E484=""),"",ROUND(MAX(0,MAX(0,((NETWORKDAYS.INTL(C484,E484,1,Цели!$D$9:$D$38)-1)*(Цели!$B$10-Цели!$B$9)+IF(NETWORKDAYS.INTL(E484,E484,1,Цели!$D$9:$D$38),MEDIAN(MOD(E484,1),Цели!$B$10,Цели!$B$9),Цели!$B$10)-MEDIAN(NETWORKDAYS.INTL(C484,C484,1,Цели!$D$9:$D$38)*MOD(C484,1),Цели!$B$10,Цели!$B$9))*24)-N(F484)),2))</f>
        <v/>
      </c>
      <c r="I484" s="3">
        <f>IF(G484="","",IF(G484&lt;=VLOOKUP(B484,Цели!$A$4:$C$6,2,FALSE),"Да","Нет"))</f>
        <v/>
      </c>
      <c r="J484" s="3">
        <f>IF(H484="","",IF(H484&lt;=VLOOKUP(B484,Цели!$A$4:$C$6,3,FALSE),"Да","Нет"))</f>
        <v/>
      </c>
    </row>
    <row r="485">
      <c r="A485" s="3">
        <f>IF(C485="","",ROW()-1)</f>
        <v/>
      </c>
      <c r="B485" s="3" t="n"/>
      <c r="C485" s="10" t="n"/>
      <c r="D485" s="10" t="n"/>
      <c r="E485" s="10" t="n"/>
      <c r="F485" s="3" t="n"/>
      <c r="G485" s="3">
        <f>IF(OR(C485="",D485=""),"",ROUND(MAX(0,MAX(0,((NETWORKDAYS.INTL(C485,D485,1,Цели!$D$9:$D$38)-1)*(Цели!$B$10-Цели!$B$9)+IF(NETWORKDAYS.INTL(D485,D485,1,Цели!$D$9:$D$38),MEDIAN(MOD(D485,1),Цели!$B$10,Цели!$B$9),Цели!$B$10)-MEDIAN(NETWORKDAYS.INTL(C485,C485,1,Цели!$D$9:$D$38)*MOD(C485,1),Цели!$B$10,Цели!$B$9))*24)-N(F485)),2))</f>
        <v/>
      </c>
      <c r="H485" s="3">
        <f>IF(OR(C485="",E485=""),"",ROUND(MAX(0,MAX(0,((NETWORKDAYS.INTL(C485,E485,1,Цели!$D$9:$D$38)-1)*(Цели!$B$10-Цели!$B$9)+IF(NETWORKDAYS.INTL(E485,E485,1,Цели!$D$9:$D$38),MEDIAN(MOD(E485,1),Цели!$B$10,Цели!$B$9),Цели!$B$10)-MEDIAN(NETWORKDAYS.INTL(C485,C485,1,Цели!$D$9:$D$38)*MOD(C485,1),Цели!$B$10,Цели!$B$9))*24)-N(F485)),2))</f>
        <v/>
      </c>
      <c r="I485" s="3">
        <f>IF(G485="","",IF(G485&lt;=VLOOKUP(B485,Цели!$A$4:$C$6,2,FALSE),"Да","Нет"))</f>
        <v/>
      </c>
      <c r="J485" s="3">
        <f>IF(H485="","",IF(H485&lt;=VLOOKUP(B485,Цели!$A$4:$C$6,3,FALSE),"Да","Нет"))</f>
        <v/>
      </c>
    </row>
    <row r="486">
      <c r="A486" s="3">
        <f>IF(C486="","",ROW()-1)</f>
        <v/>
      </c>
      <c r="B486" s="3" t="n"/>
      <c r="C486" s="10" t="n"/>
      <c r="D486" s="10" t="n"/>
      <c r="E486" s="10" t="n"/>
      <c r="F486" s="3" t="n"/>
      <c r="G486" s="3">
        <f>IF(OR(C486="",D486=""),"",ROUND(MAX(0,MAX(0,((NETWORKDAYS.INTL(C486,D486,1,Цели!$D$9:$D$38)-1)*(Цели!$B$10-Цели!$B$9)+IF(NETWORKDAYS.INTL(D486,D486,1,Цели!$D$9:$D$38),MEDIAN(MOD(D486,1),Цели!$B$10,Цели!$B$9),Цели!$B$10)-MEDIAN(NETWORKDAYS.INTL(C486,C486,1,Цели!$D$9:$D$38)*MOD(C486,1),Цели!$B$10,Цели!$B$9))*24)-N(F486)),2))</f>
        <v/>
      </c>
      <c r="H486" s="3">
        <f>IF(OR(C486="",E486=""),"",ROUND(MAX(0,MAX(0,((NETWORKDAYS.INTL(C486,E486,1,Цели!$D$9:$D$38)-1)*(Цели!$B$10-Цели!$B$9)+IF(NETWORKDAYS.INTL(E486,E486,1,Цели!$D$9:$D$38),MEDIAN(MOD(E486,1),Цели!$B$10,Цели!$B$9),Цели!$B$10)-MEDIAN(NETWORKDAYS.INTL(C486,C486,1,Цели!$D$9:$D$38)*MOD(C486,1),Цели!$B$10,Цели!$B$9))*24)-N(F486)),2))</f>
        <v/>
      </c>
      <c r="I486" s="3">
        <f>IF(G486="","",IF(G486&lt;=VLOOKUP(B486,Цели!$A$4:$C$6,2,FALSE),"Да","Нет"))</f>
        <v/>
      </c>
      <c r="J486" s="3">
        <f>IF(H486="","",IF(H486&lt;=VLOOKUP(B486,Цели!$A$4:$C$6,3,FALSE),"Да","Нет"))</f>
        <v/>
      </c>
    </row>
    <row r="487">
      <c r="A487" s="3">
        <f>IF(C487="","",ROW()-1)</f>
        <v/>
      </c>
      <c r="B487" s="3" t="n"/>
      <c r="C487" s="10" t="n"/>
      <c r="D487" s="10" t="n"/>
      <c r="E487" s="10" t="n"/>
      <c r="F487" s="3" t="n"/>
      <c r="G487" s="3">
        <f>IF(OR(C487="",D487=""),"",ROUND(MAX(0,MAX(0,((NETWORKDAYS.INTL(C487,D487,1,Цели!$D$9:$D$38)-1)*(Цели!$B$10-Цели!$B$9)+IF(NETWORKDAYS.INTL(D487,D487,1,Цели!$D$9:$D$38),MEDIAN(MOD(D487,1),Цели!$B$10,Цели!$B$9),Цели!$B$10)-MEDIAN(NETWORKDAYS.INTL(C487,C487,1,Цели!$D$9:$D$38)*MOD(C487,1),Цели!$B$10,Цели!$B$9))*24)-N(F487)),2))</f>
        <v/>
      </c>
      <c r="H487" s="3">
        <f>IF(OR(C487="",E487=""),"",ROUND(MAX(0,MAX(0,((NETWORKDAYS.INTL(C487,E487,1,Цели!$D$9:$D$38)-1)*(Цели!$B$10-Цели!$B$9)+IF(NETWORKDAYS.INTL(E487,E487,1,Цели!$D$9:$D$38),MEDIAN(MOD(E487,1),Цели!$B$10,Цели!$B$9),Цели!$B$10)-MEDIAN(NETWORKDAYS.INTL(C487,C487,1,Цели!$D$9:$D$38)*MOD(C487,1),Цели!$B$10,Цели!$B$9))*24)-N(F487)),2))</f>
        <v/>
      </c>
      <c r="I487" s="3">
        <f>IF(G487="","",IF(G487&lt;=VLOOKUP(B487,Цели!$A$4:$C$6,2,FALSE),"Да","Нет"))</f>
        <v/>
      </c>
      <c r="J487" s="3">
        <f>IF(H487="","",IF(H487&lt;=VLOOKUP(B487,Цели!$A$4:$C$6,3,FALSE),"Да","Нет"))</f>
        <v/>
      </c>
    </row>
    <row r="488">
      <c r="A488" s="3">
        <f>IF(C488="","",ROW()-1)</f>
        <v/>
      </c>
      <c r="B488" s="3" t="n"/>
      <c r="C488" s="10" t="n"/>
      <c r="D488" s="10" t="n"/>
      <c r="E488" s="10" t="n"/>
      <c r="F488" s="3" t="n"/>
      <c r="G488" s="3">
        <f>IF(OR(C488="",D488=""),"",ROUND(MAX(0,MAX(0,((NETWORKDAYS.INTL(C488,D488,1,Цели!$D$9:$D$38)-1)*(Цели!$B$10-Цели!$B$9)+IF(NETWORKDAYS.INTL(D488,D488,1,Цели!$D$9:$D$38),MEDIAN(MOD(D488,1),Цели!$B$10,Цели!$B$9),Цели!$B$10)-MEDIAN(NETWORKDAYS.INTL(C488,C488,1,Цели!$D$9:$D$38)*MOD(C488,1),Цели!$B$10,Цели!$B$9))*24)-N(F488)),2))</f>
        <v/>
      </c>
      <c r="H488" s="3">
        <f>IF(OR(C488="",E488=""),"",ROUND(MAX(0,MAX(0,((NETWORKDAYS.INTL(C488,E488,1,Цели!$D$9:$D$38)-1)*(Цели!$B$10-Цели!$B$9)+IF(NETWORKDAYS.INTL(E488,E488,1,Цели!$D$9:$D$38),MEDIAN(MOD(E488,1),Цели!$B$10,Цели!$B$9),Цели!$B$10)-MEDIAN(NETWORKDAYS.INTL(C488,C488,1,Цели!$D$9:$D$38)*MOD(C488,1),Цели!$B$10,Цели!$B$9))*24)-N(F488)),2))</f>
        <v/>
      </c>
      <c r="I488" s="3">
        <f>IF(G488="","",IF(G488&lt;=VLOOKUP(B488,Цели!$A$4:$C$6,2,FALSE),"Да","Нет"))</f>
        <v/>
      </c>
      <c r="J488" s="3">
        <f>IF(H488="","",IF(H488&lt;=VLOOKUP(B488,Цели!$A$4:$C$6,3,FALSE),"Да","Нет"))</f>
        <v/>
      </c>
    </row>
    <row r="489">
      <c r="A489" s="3">
        <f>IF(C489="","",ROW()-1)</f>
        <v/>
      </c>
      <c r="B489" s="3" t="n"/>
      <c r="C489" s="10" t="n"/>
      <c r="D489" s="10" t="n"/>
      <c r="E489" s="10" t="n"/>
      <c r="F489" s="3" t="n"/>
      <c r="G489" s="3">
        <f>IF(OR(C489="",D489=""),"",ROUND(MAX(0,MAX(0,((NETWORKDAYS.INTL(C489,D489,1,Цели!$D$9:$D$38)-1)*(Цели!$B$10-Цели!$B$9)+IF(NETWORKDAYS.INTL(D489,D489,1,Цели!$D$9:$D$38),MEDIAN(MOD(D489,1),Цели!$B$10,Цели!$B$9),Цели!$B$10)-MEDIAN(NETWORKDAYS.INTL(C489,C489,1,Цели!$D$9:$D$38)*MOD(C489,1),Цели!$B$10,Цели!$B$9))*24)-N(F489)),2))</f>
        <v/>
      </c>
      <c r="H489" s="3">
        <f>IF(OR(C489="",E489=""),"",ROUND(MAX(0,MAX(0,((NETWORKDAYS.INTL(C489,E489,1,Цели!$D$9:$D$38)-1)*(Цели!$B$10-Цели!$B$9)+IF(NETWORKDAYS.INTL(E489,E489,1,Цели!$D$9:$D$38),MEDIAN(MOD(E489,1),Цели!$B$10,Цели!$B$9),Цели!$B$10)-MEDIAN(NETWORKDAYS.INTL(C489,C489,1,Цели!$D$9:$D$38)*MOD(C489,1),Цели!$B$10,Цели!$B$9))*24)-N(F489)),2))</f>
        <v/>
      </c>
      <c r="I489" s="3">
        <f>IF(G489="","",IF(G489&lt;=VLOOKUP(B489,Цели!$A$4:$C$6,2,FALSE),"Да","Нет"))</f>
        <v/>
      </c>
      <c r="J489" s="3">
        <f>IF(H489="","",IF(H489&lt;=VLOOKUP(B489,Цели!$A$4:$C$6,3,FALSE),"Да","Нет"))</f>
        <v/>
      </c>
    </row>
    <row r="490">
      <c r="A490" s="3">
        <f>IF(C490="","",ROW()-1)</f>
        <v/>
      </c>
      <c r="B490" s="3" t="n"/>
      <c r="C490" s="10" t="n"/>
      <c r="D490" s="10" t="n"/>
      <c r="E490" s="10" t="n"/>
      <c r="F490" s="3" t="n"/>
      <c r="G490" s="3">
        <f>IF(OR(C490="",D490=""),"",ROUND(MAX(0,MAX(0,((NETWORKDAYS.INTL(C490,D490,1,Цели!$D$9:$D$38)-1)*(Цели!$B$10-Цели!$B$9)+IF(NETWORKDAYS.INTL(D490,D490,1,Цели!$D$9:$D$38),MEDIAN(MOD(D490,1),Цели!$B$10,Цели!$B$9),Цели!$B$10)-MEDIAN(NETWORKDAYS.INTL(C490,C490,1,Цели!$D$9:$D$38)*MOD(C490,1),Цели!$B$10,Цели!$B$9))*24)-N(F490)),2))</f>
        <v/>
      </c>
      <c r="H490" s="3">
        <f>IF(OR(C490="",E490=""),"",ROUND(MAX(0,MAX(0,((NETWORKDAYS.INTL(C490,E490,1,Цели!$D$9:$D$38)-1)*(Цели!$B$10-Цели!$B$9)+IF(NETWORKDAYS.INTL(E490,E490,1,Цели!$D$9:$D$38),MEDIAN(MOD(E490,1),Цели!$B$10,Цели!$B$9),Цели!$B$10)-MEDIAN(NETWORKDAYS.INTL(C490,C490,1,Цели!$D$9:$D$38)*MOD(C490,1),Цели!$B$10,Цели!$B$9))*24)-N(F490)),2))</f>
        <v/>
      </c>
      <c r="I490" s="3">
        <f>IF(G490="","",IF(G490&lt;=VLOOKUP(B490,Цели!$A$4:$C$6,2,FALSE),"Да","Нет"))</f>
        <v/>
      </c>
      <c r="J490" s="3">
        <f>IF(H490="","",IF(H490&lt;=VLOOKUP(B490,Цели!$A$4:$C$6,3,FALSE),"Да","Нет"))</f>
        <v/>
      </c>
    </row>
    <row r="491">
      <c r="A491" s="3">
        <f>IF(C491="","",ROW()-1)</f>
        <v/>
      </c>
      <c r="B491" s="3" t="n"/>
      <c r="C491" s="10" t="n"/>
      <c r="D491" s="10" t="n"/>
      <c r="E491" s="10" t="n"/>
      <c r="F491" s="3" t="n"/>
      <c r="G491" s="3">
        <f>IF(OR(C491="",D491=""),"",ROUND(MAX(0,MAX(0,((NETWORKDAYS.INTL(C491,D491,1,Цели!$D$9:$D$38)-1)*(Цели!$B$10-Цели!$B$9)+IF(NETWORKDAYS.INTL(D491,D491,1,Цели!$D$9:$D$38),MEDIAN(MOD(D491,1),Цели!$B$10,Цели!$B$9),Цели!$B$10)-MEDIAN(NETWORKDAYS.INTL(C491,C491,1,Цели!$D$9:$D$38)*MOD(C491,1),Цели!$B$10,Цели!$B$9))*24)-N(F491)),2))</f>
        <v/>
      </c>
      <c r="H491" s="3">
        <f>IF(OR(C491="",E491=""),"",ROUND(MAX(0,MAX(0,((NETWORKDAYS.INTL(C491,E491,1,Цели!$D$9:$D$38)-1)*(Цели!$B$10-Цели!$B$9)+IF(NETWORKDAYS.INTL(E491,E491,1,Цели!$D$9:$D$38),MEDIAN(MOD(E491,1),Цели!$B$10,Цели!$B$9),Цели!$B$10)-MEDIAN(NETWORKDAYS.INTL(C491,C491,1,Цели!$D$9:$D$38)*MOD(C491,1),Цели!$B$10,Цели!$B$9))*24)-N(F491)),2))</f>
        <v/>
      </c>
      <c r="I491" s="3">
        <f>IF(G491="","",IF(G491&lt;=VLOOKUP(B491,Цели!$A$4:$C$6,2,FALSE),"Да","Нет"))</f>
        <v/>
      </c>
      <c r="J491" s="3">
        <f>IF(H491="","",IF(H491&lt;=VLOOKUP(B491,Цели!$A$4:$C$6,3,FALSE),"Да","Нет"))</f>
        <v/>
      </c>
    </row>
    <row r="492">
      <c r="A492" s="3">
        <f>IF(C492="","",ROW()-1)</f>
        <v/>
      </c>
      <c r="B492" s="3" t="n"/>
      <c r="C492" s="10" t="n"/>
      <c r="D492" s="10" t="n"/>
      <c r="E492" s="10" t="n"/>
      <c r="F492" s="3" t="n"/>
      <c r="G492" s="3">
        <f>IF(OR(C492="",D492=""),"",ROUND(MAX(0,MAX(0,((NETWORKDAYS.INTL(C492,D492,1,Цели!$D$9:$D$38)-1)*(Цели!$B$10-Цели!$B$9)+IF(NETWORKDAYS.INTL(D492,D492,1,Цели!$D$9:$D$38),MEDIAN(MOD(D492,1),Цели!$B$10,Цели!$B$9),Цели!$B$10)-MEDIAN(NETWORKDAYS.INTL(C492,C492,1,Цели!$D$9:$D$38)*MOD(C492,1),Цели!$B$10,Цели!$B$9))*24)-N(F492)),2))</f>
        <v/>
      </c>
      <c r="H492" s="3">
        <f>IF(OR(C492="",E492=""),"",ROUND(MAX(0,MAX(0,((NETWORKDAYS.INTL(C492,E492,1,Цели!$D$9:$D$38)-1)*(Цели!$B$10-Цели!$B$9)+IF(NETWORKDAYS.INTL(E492,E492,1,Цели!$D$9:$D$38),MEDIAN(MOD(E492,1),Цели!$B$10,Цели!$B$9),Цели!$B$10)-MEDIAN(NETWORKDAYS.INTL(C492,C492,1,Цели!$D$9:$D$38)*MOD(C492,1),Цели!$B$10,Цели!$B$9))*24)-N(F492)),2))</f>
        <v/>
      </c>
      <c r="I492" s="3">
        <f>IF(G492="","",IF(G492&lt;=VLOOKUP(B492,Цели!$A$4:$C$6,2,FALSE),"Да","Нет"))</f>
        <v/>
      </c>
      <c r="J492" s="3">
        <f>IF(H492="","",IF(H492&lt;=VLOOKUP(B492,Цели!$A$4:$C$6,3,FALSE),"Да","Нет"))</f>
        <v/>
      </c>
    </row>
    <row r="493">
      <c r="A493" s="3">
        <f>IF(C493="","",ROW()-1)</f>
        <v/>
      </c>
      <c r="B493" s="3" t="n"/>
      <c r="C493" s="10" t="n"/>
      <c r="D493" s="10" t="n"/>
      <c r="E493" s="10" t="n"/>
      <c r="F493" s="3" t="n"/>
      <c r="G493" s="3">
        <f>IF(OR(C493="",D493=""),"",ROUND(MAX(0,MAX(0,((NETWORKDAYS.INTL(C493,D493,1,Цели!$D$9:$D$38)-1)*(Цели!$B$10-Цели!$B$9)+IF(NETWORKDAYS.INTL(D493,D493,1,Цели!$D$9:$D$38),MEDIAN(MOD(D493,1),Цели!$B$10,Цели!$B$9),Цели!$B$10)-MEDIAN(NETWORKDAYS.INTL(C493,C493,1,Цели!$D$9:$D$38)*MOD(C493,1),Цели!$B$10,Цели!$B$9))*24)-N(F493)),2))</f>
        <v/>
      </c>
      <c r="H493" s="3">
        <f>IF(OR(C493="",E493=""),"",ROUND(MAX(0,MAX(0,((NETWORKDAYS.INTL(C493,E493,1,Цели!$D$9:$D$38)-1)*(Цели!$B$10-Цели!$B$9)+IF(NETWORKDAYS.INTL(E493,E493,1,Цели!$D$9:$D$38),MEDIAN(MOD(E493,1),Цели!$B$10,Цели!$B$9),Цели!$B$10)-MEDIAN(NETWORKDAYS.INTL(C493,C493,1,Цели!$D$9:$D$38)*MOD(C493,1),Цели!$B$10,Цели!$B$9))*24)-N(F493)),2))</f>
        <v/>
      </c>
      <c r="I493" s="3">
        <f>IF(G493="","",IF(G493&lt;=VLOOKUP(B493,Цели!$A$4:$C$6,2,FALSE),"Да","Нет"))</f>
        <v/>
      </c>
      <c r="J493" s="3">
        <f>IF(H493="","",IF(H493&lt;=VLOOKUP(B493,Цели!$A$4:$C$6,3,FALSE),"Да","Нет"))</f>
        <v/>
      </c>
    </row>
    <row r="494">
      <c r="A494" s="3">
        <f>IF(C494="","",ROW()-1)</f>
        <v/>
      </c>
      <c r="B494" s="3" t="n"/>
      <c r="C494" s="10" t="n"/>
      <c r="D494" s="10" t="n"/>
      <c r="E494" s="10" t="n"/>
      <c r="F494" s="3" t="n"/>
      <c r="G494" s="3">
        <f>IF(OR(C494="",D494=""),"",ROUND(MAX(0,MAX(0,((NETWORKDAYS.INTL(C494,D494,1,Цели!$D$9:$D$38)-1)*(Цели!$B$10-Цели!$B$9)+IF(NETWORKDAYS.INTL(D494,D494,1,Цели!$D$9:$D$38),MEDIAN(MOD(D494,1),Цели!$B$10,Цели!$B$9),Цели!$B$10)-MEDIAN(NETWORKDAYS.INTL(C494,C494,1,Цели!$D$9:$D$38)*MOD(C494,1),Цели!$B$10,Цели!$B$9))*24)-N(F494)),2))</f>
        <v/>
      </c>
      <c r="H494" s="3">
        <f>IF(OR(C494="",E494=""),"",ROUND(MAX(0,MAX(0,((NETWORKDAYS.INTL(C494,E494,1,Цели!$D$9:$D$38)-1)*(Цели!$B$10-Цели!$B$9)+IF(NETWORKDAYS.INTL(E494,E494,1,Цели!$D$9:$D$38),MEDIAN(MOD(E494,1),Цели!$B$10,Цели!$B$9),Цели!$B$10)-MEDIAN(NETWORKDAYS.INTL(C494,C494,1,Цели!$D$9:$D$38)*MOD(C494,1),Цели!$B$10,Цели!$B$9))*24)-N(F494)),2))</f>
        <v/>
      </c>
      <c r="I494" s="3">
        <f>IF(G494="","",IF(G494&lt;=VLOOKUP(B494,Цели!$A$4:$C$6,2,FALSE),"Да","Нет"))</f>
        <v/>
      </c>
      <c r="J494" s="3">
        <f>IF(H494="","",IF(H494&lt;=VLOOKUP(B494,Цели!$A$4:$C$6,3,FALSE),"Да","Нет"))</f>
        <v/>
      </c>
    </row>
    <row r="495">
      <c r="A495" s="3">
        <f>IF(C495="","",ROW()-1)</f>
        <v/>
      </c>
      <c r="B495" s="3" t="n"/>
      <c r="C495" s="10" t="n"/>
      <c r="D495" s="10" t="n"/>
      <c r="E495" s="10" t="n"/>
      <c r="F495" s="3" t="n"/>
      <c r="G495" s="3">
        <f>IF(OR(C495="",D495=""),"",ROUND(MAX(0,MAX(0,((NETWORKDAYS.INTL(C495,D495,1,Цели!$D$9:$D$38)-1)*(Цели!$B$10-Цели!$B$9)+IF(NETWORKDAYS.INTL(D495,D495,1,Цели!$D$9:$D$38),MEDIAN(MOD(D495,1),Цели!$B$10,Цели!$B$9),Цели!$B$10)-MEDIAN(NETWORKDAYS.INTL(C495,C495,1,Цели!$D$9:$D$38)*MOD(C495,1),Цели!$B$10,Цели!$B$9))*24)-N(F495)),2))</f>
        <v/>
      </c>
      <c r="H495" s="3">
        <f>IF(OR(C495="",E495=""),"",ROUND(MAX(0,MAX(0,((NETWORKDAYS.INTL(C495,E495,1,Цели!$D$9:$D$38)-1)*(Цели!$B$10-Цели!$B$9)+IF(NETWORKDAYS.INTL(E495,E495,1,Цели!$D$9:$D$38),MEDIAN(MOD(E495,1),Цели!$B$10,Цели!$B$9),Цели!$B$10)-MEDIAN(NETWORKDAYS.INTL(C495,C495,1,Цели!$D$9:$D$38)*MOD(C495,1),Цели!$B$10,Цели!$B$9))*24)-N(F495)),2))</f>
        <v/>
      </c>
      <c r="I495" s="3">
        <f>IF(G495="","",IF(G495&lt;=VLOOKUP(B495,Цели!$A$4:$C$6,2,FALSE),"Да","Нет"))</f>
        <v/>
      </c>
      <c r="J495" s="3">
        <f>IF(H495="","",IF(H495&lt;=VLOOKUP(B495,Цели!$A$4:$C$6,3,FALSE),"Да","Нет"))</f>
        <v/>
      </c>
    </row>
    <row r="496">
      <c r="A496" s="3">
        <f>IF(C496="","",ROW()-1)</f>
        <v/>
      </c>
      <c r="B496" s="3" t="n"/>
      <c r="C496" s="10" t="n"/>
      <c r="D496" s="10" t="n"/>
      <c r="E496" s="10" t="n"/>
      <c r="F496" s="3" t="n"/>
      <c r="G496" s="3">
        <f>IF(OR(C496="",D496=""),"",ROUND(MAX(0,MAX(0,((NETWORKDAYS.INTL(C496,D496,1,Цели!$D$9:$D$38)-1)*(Цели!$B$10-Цели!$B$9)+IF(NETWORKDAYS.INTL(D496,D496,1,Цели!$D$9:$D$38),MEDIAN(MOD(D496,1),Цели!$B$10,Цели!$B$9),Цели!$B$10)-MEDIAN(NETWORKDAYS.INTL(C496,C496,1,Цели!$D$9:$D$38)*MOD(C496,1),Цели!$B$10,Цели!$B$9))*24)-N(F496)),2))</f>
        <v/>
      </c>
      <c r="H496" s="3">
        <f>IF(OR(C496="",E496=""),"",ROUND(MAX(0,MAX(0,((NETWORKDAYS.INTL(C496,E496,1,Цели!$D$9:$D$38)-1)*(Цели!$B$10-Цели!$B$9)+IF(NETWORKDAYS.INTL(E496,E496,1,Цели!$D$9:$D$38),MEDIAN(MOD(E496,1),Цели!$B$10,Цели!$B$9),Цели!$B$10)-MEDIAN(NETWORKDAYS.INTL(C496,C496,1,Цели!$D$9:$D$38)*MOD(C496,1),Цели!$B$10,Цели!$B$9))*24)-N(F496)),2))</f>
        <v/>
      </c>
      <c r="I496" s="3">
        <f>IF(G496="","",IF(G496&lt;=VLOOKUP(B496,Цели!$A$4:$C$6,2,FALSE),"Да","Нет"))</f>
        <v/>
      </c>
      <c r="J496" s="3">
        <f>IF(H496="","",IF(H496&lt;=VLOOKUP(B496,Цели!$A$4:$C$6,3,FALSE),"Да","Нет"))</f>
        <v/>
      </c>
    </row>
    <row r="497">
      <c r="A497" s="3">
        <f>IF(C497="","",ROW()-1)</f>
        <v/>
      </c>
      <c r="B497" s="3" t="n"/>
      <c r="C497" s="10" t="n"/>
      <c r="D497" s="10" t="n"/>
      <c r="E497" s="10" t="n"/>
      <c r="F497" s="3" t="n"/>
      <c r="G497" s="3">
        <f>IF(OR(C497="",D497=""),"",ROUND(MAX(0,MAX(0,((NETWORKDAYS.INTL(C497,D497,1,Цели!$D$9:$D$38)-1)*(Цели!$B$10-Цели!$B$9)+IF(NETWORKDAYS.INTL(D497,D497,1,Цели!$D$9:$D$38),MEDIAN(MOD(D497,1),Цели!$B$10,Цели!$B$9),Цели!$B$10)-MEDIAN(NETWORKDAYS.INTL(C497,C497,1,Цели!$D$9:$D$38)*MOD(C497,1),Цели!$B$10,Цели!$B$9))*24)-N(F497)),2))</f>
        <v/>
      </c>
      <c r="H497" s="3">
        <f>IF(OR(C497="",E497=""),"",ROUND(MAX(0,MAX(0,((NETWORKDAYS.INTL(C497,E497,1,Цели!$D$9:$D$38)-1)*(Цели!$B$10-Цели!$B$9)+IF(NETWORKDAYS.INTL(E497,E497,1,Цели!$D$9:$D$38),MEDIAN(MOD(E497,1),Цели!$B$10,Цели!$B$9),Цели!$B$10)-MEDIAN(NETWORKDAYS.INTL(C497,C497,1,Цели!$D$9:$D$38)*MOD(C497,1),Цели!$B$10,Цели!$B$9))*24)-N(F497)),2))</f>
        <v/>
      </c>
      <c r="I497" s="3">
        <f>IF(G497="","",IF(G497&lt;=VLOOKUP(B497,Цели!$A$4:$C$6,2,FALSE),"Да","Нет"))</f>
        <v/>
      </c>
      <c r="J497" s="3">
        <f>IF(H497="","",IF(H497&lt;=VLOOKUP(B497,Цели!$A$4:$C$6,3,FALSE),"Да","Нет"))</f>
        <v/>
      </c>
    </row>
    <row r="498">
      <c r="A498" s="3">
        <f>IF(C498="","",ROW()-1)</f>
        <v/>
      </c>
      <c r="B498" s="3" t="n"/>
      <c r="C498" s="10" t="n"/>
      <c r="D498" s="10" t="n"/>
      <c r="E498" s="10" t="n"/>
      <c r="F498" s="3" t="n"/>
      <c r="G498" s="3">
        <f>IF(OR(C498="",D498=""),"",ROUND(MAX(0,MAX(0,((NETWORKDAYS.INTL(C498,D498,1,Цели!$D$9:$D$38)-1)*(Цели!$B$10-Цели!$B$9)+IF(NETWORKDAYS.INTL(D498,D498,1,Цели!$D$9:$D$38),MEDIAN(MOD(D498,1),Цели!$B$10,Цели!$B$9),Цели!$B$10)-MEDIAN(NETWORKDAYS.INTL(C498,C498,1,Цели!$D$9:$D$38)*MOD(C498,1),Цели!$B$10,Цели!$B$9))*24)-N(F498)),2))</f>
        <v/>
      </c>
      <c r="H498" s="3">
        <f>IF(OR(C498="",E498=""),"",ROUND(MAX(0,MAX(0,((NETWORKDAYS.INTL(C498,E498,1,Цели!$D$9:$D$38)-1)*(Цели!$B$10-Цели!$B$9)+IF(NETWORKDAYS.INTL(E498,E498,1,Цели!$D$9:$D$38),MEDIAN(MOD(E498,1),Цели!$B$10,Цели!$B$9),Цели!$B$10)-MEDIAN(NETWORKDAYS.INTL(C498,C498,1,Цели!$D$9:$D$38)*MOD(C498,1),Цели!$B$10,Цели!$B$9))*24)-N(F498)),2))</f>
        <v/>
      </c>
      <c r="I498" s="3">
        <f>IF(G498="","",IF(G498&lt;=VLOOKUP(B498,Цели!$A$4:$C$6,2,FALSE),"Да","Нет"))</f>
        <v/>
      </c>
      <c r="J498" s="3">
        <f>IF(H498="","",IF(H498&lt;=VLOOKUP(B498,Цели!$A$4:$C$6,3,FALSE),"Да","Нет"))</f>
        <v/>
      </c>
    </row>
    <row r="499">
      <c r="A499" s="3">
        <f>IF(C499="","",ROW()-1)</f>
        <v/>
      </c>
      <c r="B499" s="3" t="n"/>
      <c r="C499" s="10" t="n"/>
      <c r="D499" s="10" t="n"/>
      <c r="E499" s="10" t="n"/>
      <c r="F499" s="3" t="n"/>
      <c r="G499" s="3">
        <f>IF(OR(C499="",D499=""),"",ROUND(MAX(0,MAX(0,((NETWORKDAYS.INTL(C499,D499,1,Цели!$D$9:$D$38)-1)*(Цели!$B$10-Цели!$B$9)+IF(NETWORKDAYS.INTL(D499,D499,1,Цели!$D$9:$D$38),MEDIAN(MOD(D499,1),Цели!$B$10,Цели!$B$9),Цели!$B$10)-MEDIAN(NETWORKDAYS.INTL(C499,C499,1,Цели!$D$9:$D$38)*MOD(C499,1),Цели!$B$10,Цели!$B$9))*24)-N(F499)),2))</f>
        <v/>
      </c>
      <c r="H499" s="3">
        <f>IF(OR(C499="",E499=""),"",ROUND(MAX(0,MAX(0,((NETWORKDAYS.INTL(C499,E499,1,Цели!$D$9:$D$38)-1)*(Цели!$B$10-Цели!$B$9)+IF(NETWORKDAYS.INTL(E499,E499,1,Цели!$D$9:$D$38),MEDIAN(MOD(E499,1),Цели!$B$10,Цели!$B$9),Цели!$B$10)-MEDIAN(NETWORKDAYS.INTL(C499,C499,1,Цели!$D$9:$D$38)*MOD(C499,1),Цели!$B$10,Цели!$B$9))*24)-N(F499)),2))</f>
        <v/>
      </c>
      <c r="I499" s="3">
        <f>IF(G499="","",IF(G499&lt;=VLOOKUP(B499,Цели!$A$4:$C$6,2,FALSE),"Да","Нет"))</f>
        <v/>
      </c>
      <c r="J499" s="3">
        <f>IF(H499="","",IF(H499&lt;=VLOOKUP(B499,Цели!$A$4:$C$6,3,FALSE),"Да","Нет"))</f>
        <v/>
      </c>
    </row>
    <row r="500">
      <c r="A500" s="3">
        <f>IF(C500="","",ROW()-1)</f>
        <v/>
      </c>
      <c r="B500" s="3" t="n"/>
      <c r="C500" s="10" t="n"/>
      <c r="D500" s="10" t="n"/>
      <c r="E500" s="10" t="n"/>
      <c r="F500" s="3" t="n"/>
      <c r="G500" s="3">
        <f>IF(OR(C500="",D500=""),"",ROUND(MAX(0,MAX(0,((NETWORKDAYS.INTL(C500,D500,1,Цели!$D$9:$D$38)-1)*(Цели!$B$10-Цели!$B$9)+IF(NETWORKDAYS.INTL(D500,D500,1,Цели!$D$9:$D$38),MEDIAN(MOD(D500,1),Цели!$B$10,Цели!$B$9),Цели!$B$10)-MEDIAN(NETWORKDAYS.INTL(C500,C500,1,Цели!$D$9:$D$38)*MOD(C500,1),Цели!$B$10,Цели!$B$9))*24)-N(F500)),2))</f>
        <v/>
      </c>
      <c r="H500" s="3">
        <f>IF(OR(C500="",E500=""),"",ROUND(MAX(0,MAX(0,((NETWORKDAYS.INTL(C500,E500,1,Цели!$D$9:$D$38)-1)*(Цели!$B$10-Цели!$B$9)+IF(NETWORKDAYS.INTL(E500,E500,1,Цели!$D$9:$D$38),MEDIAN(MOD(E500,1),Цели!$B$10,Цели!$B$9),Цели!$B$10)-MEDIAN(NETWORKDAYS.INTL(C500,C500,1,Цели!$D$9:$D$38)*MOD(C500,1),Цели!$B$10,Цели!$B$9))*24)-N(F500)),2))</f>
        <v/>
      </c>
      <c r="I500" s="3">
        <f>IF(G500="","",IF(G500&lt;=VLOOKUP(B500,Цели!$A$4:$C$6,2,FALSE),"Да","Нет"))</f>
        <v/>
      </c>
      <c r="J500" s="3">
        <f>IF(H500="","",IF(H500&lt;=VLOOKUP(B500,Цели!$A$4:$C$6,3,FALSE),"Да","Нет"))</f>
        <v/>
      </c>
    </row>
    <row r="501">
      <c r="A501" s="3">
        <f>IF(C501="","",ROW()-1)</f>
        <v/>
      </c>
      <c r="B501" s="3" t="n"/>
      <c r="C501" s="10" t="n"/>
      <c r="D501" s="10" t="n"/>
      <c r="E501" s="10" t="n"/>
      <c r="F501" s="3" t="n"/>
      <c r="G501" s="3">
        <f>IF(OR(C501="",D501=""),"",ROUND(MAX(0,MAX(0,((NETWORKDAYS.INTL(C501,D501,1,Цели!$D$9:$D$38)-1)*(Цели!$B$10-Цели!$B$9)+IF(NETWORKDAYS.INTL(D501,D501,1,Цели!$D$9:$D$38),MEDIAN(MOD(D501,1),Цели!$B$10,Цели!$B$9),Цели!$B$10)-MEDIAN(NETWORKDAYS.INTL(C501,C501,1,Цели!$D$9:$D$38)*MOD(C501,1),Цели!$B$10,Цели!$B$9))*24)-N(F501)),2))</f>
        <v/>
      </c>
      <c r="H501" s="3">
        <f>IF(OR(C501="",E501=""),"",ROUND(MAX(0,MAX(0,((NETWORKDAYS.INTL(C501,E501,1,Цели!$D$9:$D$38)-1)*(Цели!$B$10-Цели!$B$9)+IF(NETWORKDAYS.INTL(E501,E501,1,Цели!$D$9:$D$38),MEDIAN(MOD(E501,1),Цели!$B$10,Цели!$B$9),Цели!$B$10)-MEDIAN(NETWORKDAYS.INTL(C501,C501,1,Цели!$D$9:$D$38)*MOD(C501,1),Цели!$B$10,Цели!$B$9))*24)-N(F501)),2))</f>
        <v/>
      </c>
      <c r="I501" s="3">
        <f>IF(G501="","",IF(G501&lt;=VLOOKUP(B501,Цели!$A$4:$C$6,2,FALSE),"Да","Нет"))</f>
        <v/>
      </c>
      <c r="J501" s="3">
        <f>IF(H501="","",IF(H501&lt;=VLOOKUP(B501,Цели!$A$4:$C$6,3,FALSE),"Да","Нет"))</f>
        <v/>
      </c>
    </row>
  </sheetData>
  <autoFilter ref="A1:J501"/>
  <conditionalFormatting sqref="I2:J501">
    <cfRule type="expression" priority="1" dxfId="0">
      <formula>I2="Нет"</formula>
    </cfRule>
  </conditionalFormatting>
  <dataValidations count="1">
    <dataValidation sqref="B2:B501" showDropDown="0" showInputMessage="0" showErrorMessage="0" allowBlank="1" type="list">
      <formula1>Цели!$A$4:$A$6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Доля обращений в срок</t>
        </is>
      </c>
    </row>
    <row r="3">
      <c r="A3" s="2" t="inlineStr">
        <is>
          <t>Класс</t>
        </is>
      </c>
      <c r="B3" s="2" t="inlineStr">
        <is>
          <t>Обращений</t>
        </is>
      </c>
      <c r="C3" s="2" t="inlineStr">
        <is>
          <t>Реакция в срок</t>
        </is>
      </c>
      <c r="D3" s="2" t="inlineStr">
        <is>
          <t>Восстановление в срок</t>
        </is>
      </c>
      <c r="E3" s="2" t="inlineStr">
        <is>
          <t>Цель</t>
        </is>
      </c>
    </row>
    <row r="4">
      <c r="A4" t="inlineStr">
        <is>
          <t>Критический</t>
        </is>
      </c>
      <c r="B4">
        <f>COUNTIF(Реестр!$B$2:$B$501,A4)</f>
        <v/>
      </c>
      <c r="C4" s="11">
        <f>IF(B4=0,"",COUNTIFS(Реестр!$B$2:$B$501,A4,Реестр!$I$2:$I$501,"Да")/B4)</f>
        <v/>
      </c>
      <c r="D4" s="11">
        <f>IF(B4=0,"",COUNTIFS(Реестр!$B$2:$B$501,A4,Реестр!$J$2:$J$501,"Да")/B4)</f>
        <v/>
      </c>
      <c r="E4" s="11">
        <f>Цели!D4</f>
        <v/>
      </c>
    </row>
    <row r="5">
      <c r="A5" t="inlineStr">
        <is>
          <t>Высокий</t>
        </is>
      </c>
      <c r="B5">
        <f>COUNTIF(Реестр!$B$2:$B$501,A5)</f>
        <v/>
      </c>
      <c r="C5" s="11">
        <f>IF(B5=0,"",COUNTIFS(Реестр!$B$2:$B$501,A5,Реестр!$I$2:$I$501,"Да")/B5)</f>
        <v/>
      </c>
      <c r="D5" s="11">
        <f>IF(B5=0,"",COUNTIFS(Реестр!$B$2:$B$501,A5,Реестр!$J$2:$J$501,"Да")/B5)</f>
        <v/>
      </c>
      <c r="E5" s="11">
        <f>Цели!D5</f>
        <v/>
      </c>
    </row>
    <row r="6">
      <c r="A6" t="inlineStr">
        <is>
          <t>Обычный</t>
        </is>
      </c>
      <c r="B6">
        <f>COUNTIF(Реестр!$B$2:$B$501,A6)</f>
        <v/>
      </c>
      <c r="C6" s="11">
        <f>IF(B6=0,"",COUNTIFS(Реестр!$B$2:$B$501,A6,Реестр!$I$2:$I$501,"Да")/B6)</f>
        <v/>
      </c>
      <c r="D6" s="11">
        <f>IF(B6=0,"",COUNTIFS(Реестр!$B$2:$B$501,A6,Реестр!$J$2:$J$501,"Да")/B6)</f>
        <v/>
      </c>
      <c r="E6" s="11">
        <f>Цели!D6</f>
        <v/>
      </c>
    </row>
    <row r="9" ht="30" customHeight="1">
      <c r="A9" s="9" t="inlineStr">
        <is>
          <t>Время реакции и восстановления считается в рабочих часах по окну и праздникам с листа «Цели»; ожидание ответа клиента (колонка F, в рабочих часах) вычитается из обоих интервалов.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Калькулятор доступности сервиса</t>
        </is>
      </c>
    </row>
    <row r="3">
      <c r="A3" t="inlineStr">
        <is>
          <t>Дней в месяце</t>
        </is>
      </c>
      <c r="B3" t="n">
        <v>30</v>
      </c>
    </row>
    <row r="4">
      <c r="A4" t="inlineStr">
        <is>
          <t>Недоступность за месяц, минут</t>
        </is>
      </c>
      <c r="B4" t="n">
        <v>0</v>
      </c>
    </row>
    <row r="5">
      <c r="A5" t="inlineStr">
        <is>
          <t>Плановые работы с уведомлением, минут (исключаются)</t>
        </is>
      </c>
      <c r="B5" t="n">
        <v>0</v>
      </c>
    </row>
    <row r="6">
      <c r="A6" t="inlineStr">
        <is>
          <t>Доступность</t>
        </is>
      </c>
      <c r="B6" s="12">
        <f>((B3*24*60)-(B4-B5))/(B3*24*60)</f>
        <v/>
      </c>
    </row>
    <row r="7">
      <c r="A7" t="inlineStr">
        <is>
          <t>Цель</t>
        </is>
      </c>
      <c r="B7" s="13" t="n">
        <v>0.995</v>
      </c>
    </row>
    <row r="8">
      <c r="A8" t="inlineStr">
        <is>
          <t>Допустимо недоступности при цели, минут</t>
        </is>
      </c>
      <c r="B8">
        <f>ROUND(B3*24*60*(1-B7),0)</f>
        <v/>
      </c>
    </row>
    <row r="9">
      <c r="A9" t="inlineStr">
        <is>
          <t>Цель выполнена?</t>
        </is>
      </c>
      <c r="B9">
        <f>IF(B6&gt;=B7,"Да","Нет")</f>
        <v/>
      </c>
    </row>
    <row r="11">
      <c r="A11" s="2" t="inlineStr">
        <is>
          <t>Доступность</t>
        </is>
      </c>
      <c r="B11" s="2" t="inlineStr">
        <is>
          <t>Максимум недоступности за 30 дней, минут</t>
        </is>
      </c>
    </row>
    <row r="12">
      <c r="A12" s="13" t="n">
        <v>0.999</v>
      </c>
      <c r="B12">
        <f>ROUND(30*24*60*(1-A12),0)</f>
        <v/>
      </c>
    </row>
    <row r="13">
      <c r="A13" s="13" t="n">
        <v>0.995</v>
      </c>
      <c r="B13">
        <f>ROUND(30*24*60*(1-A13),0)</f>
        <v/>
      </c>
    </row>
    <row r="14">
      <c r="A14" s="13" t="n">
        <v>0.99</v>
      </c>
      <c r="B14">
        <f>ROUND(30*24*60*(1-A14),0)</f>
        <v/>
      </c>
    </row>
    <row r="15">
      <c r="A15" s="13" t="n">
        <v>0.98</v>
      </c>
      <c r="B15">
        <f>ROUND(30*24*60*(1-A15),0)</f>
        <v/>
      </c>
    </row>
    <row r="17">
      <c r="A17" s="9" t="inlineStr">
        <is>
          <t>Доступность считается в календарном времени месяца: Доступность = (Общее время месяца − Время недоступности) / Общее время месяца × 100 %. Источник: support.tehprof.kz/help/guides/template-sla-agreement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TehProf Support</dc:creator>
  <dc:title xmlns:dc="http://purl.org/dc/elements/1.1/">Расчёт SLA</dc:title>
  <dcterms:created xmlns:dcterms="http://purl.org/dc/terms/" xmlns:xsi="http://www.w3.org/2001/XMLSchema-instance" xsi:type="dcterms:W3CDTF">2026-09-24T00:00:00Z</dcterms:created>
  <dcterms:modified xmlns:dcterms="http://purl.org/dc/terms/" xmlns:xsi="http://www.w3.org/2001/XMLSchema-instance" xsi:type="dcterms:W3CDTF">2026-09-24T13:44:01Z</dcterms:modified>
  <cp:lastModifiedBy>TehProf Support</cp:lastModifiedBy>
</cp:coreProperties>
</file>